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ายงาน\"/>
    </mc:Choice>
  </mc:AlternateContent>
  <xr:revisionPtr revIDLastSave="0" documentId="13_ncr:1_{6C8937A3-285E-4A36-8607-E438A356CB90}" xr6:coauthVersionLast="47" xr6:coauthVersionMax="47" xr10:uidLastSave="{00000000-0000-0000-0000-000000000000}"/>
  <bookViews>
    <workbookView xWindow="-120" yWindow="-120" windowWidth="19440" windowHeight="15000" xr2:uid="{808E52A9-8903-4BFF-9003-24F8C41E5C56}"/>
  </bookViews>
  <sheets>
    <sheet name="ผลการใช้จ่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F69" i="1"/>
  <c r="G68" i="1"/>
  <c r="E68" i="1"/>
  <c r="D68" i="1"/>
  <c r="C68" i="1"/>
  <c r="J67" i="1"/>
  <c r="I67" i="1"/>
  <c r="F67" i="1"/>
  <c r="H67" i="1" s="1"/>
  <c r="F66" i="1"/>
  <c r="G65" i="1"/>
  <c r="E65" i="1"/>
  <c r="D65" i="1"/>
  <c r="C65" i="1"/>
  <c r="I64" i="1"/>
  <c r="H64" i="1"/>
  <c r="F64" i="1"/>
  <c r="I63" i="1"/>
  <c r="F63" i="1"/>
  <c r="I62" i="1"/>
  <c r="I61" i="1" s="1"/>
  <c r="J61" i="1" s="1"/>
  <c r="H62" i="1"/>
  <c r="F62" i="1"/>
  <c r="G61" i="1"/>
  <c r="F61" i="1"/>
  <c r="H61" i="1" s="1"/>
  <c r="E61" i="1"/>
  <c r="D61" i="1"/>
  <c r="C61" i="1"/>
  <c r="F60" i="1"/>
  <c r="H59" i="1"/>
  <c r="F59" i="1"/>
  <c r="I58" i="1"/>
  <c r="H58" i="1"/>
  <c r="F58" i="1"/>
  <c r="G57" i="1"/>
  <c r="F57" i="1"/>
  <c r="I57" i="1" s="1"/>
  <c r="I56" i="1" s="1"/>
  <c r="G56" i="1"/>
  <c r="E56" i="1"/>
  <c r="D56" i="1"/>
  <c r="C56" i="1"/>
  <c r="I55" i="1"/>
  <c r="H55" i="1"/>
  <c r="F55" i="1"/>
  <c r="J54" i="1"/>
  <c r="I54" i="1"/>
  <c r="F54" i="1"/>
  <c r="H54" i="1" s="1"/>
  <c r="G53" i="1"/>
  <c r="I53" i="1" s="1"/>
  <c r="F53" i="1"/>
  <c r="I52" i="1"/>
  <c r="H52" i="1"/>
  <c r="F52" i="1"/>
  <c r="J51" i="1"/>
  <c r="I51" i="1"/>
  <c r="H51" i="1"/>
  <c r="F51" i="1"/>
  <c r="G50" i="1"/>
  <c r="F50" i="1"/>
  <c r="E50" i="1"/>
  <c r="D50" i="1"/>
  <c r="C50" i="1"/>
  <c r="H49" i="1"/>
  <c r="F49" i="1"/>
  <c r="I48" i="1"/>
  <c r="H48" i="1"/>
  <c r="F48" i="1"/>
  <c r="J47" i="1"/>
  <c r="I47" i="1"/>
  <c r="F47" i="1"/>
  <c r="H47" i="1" s="1"/>
  <c r="G46" i="1"/>
  <c r="F46" i="1"/>
  <c r="E46" i="1"/>
  <c r="D46" i="1"/>
  <c r="C46" i="1"/>
  <c r="H45" i="1"/>
  <c r="F45" i="1"/>
  <c r="I44" i="1"/>
  <c r="H44" i="1"/>
  <c r="F44" i="1"/>
  <c r="G43" i="1"/>
  <c r="F43" i="1"/>
  <c r="H43" i="1" s="1"/>
  <c r="E43" i="1"/>
  <c r="D43" i="1"/>
  <c r="C43" i="1"/>
  <c r="F42" i="1"/>
  <c r="H41" i="1"/>
  <c r="F41" i="1"/>
  <c r="I40" i="1"/>
  <c r="H40" i="1"/>
  <c r="F40" i="1"/>
  <c r="G39" i="1"/>
  <c r="F39" i="1"/>
  <c r="E39" i="1"/>
  <c r="D39" i="1"/>
  <c r="C39" i="1"/>
  <c r="F38" i="1"/>
  <c r="H37" i="1"/>
  <c r="F37" i="1"/>
  <c r="I36" i="1"/>
  <c r="H36" i="1"/>
  <c r="F36" i="1"/>
  <c r="J35" i="1"/>
  <c r="I35" i="1"/>
  <c r="F35" i="1"/>
  <c r="H35" i="1" s="1"/>
  <c r="F34" i="1"/>
  <c r="H33" i="1"/>
  <c r="F33" i="1"/>
  <c r="I32" i="1"/>
  <c r="H32" i="1"/>
  <c r="F32" i="1"/>
  <c r="G31" i="1"/>
  <c r="F31" i="1"/>
  <c r="H31" i="1" s="1"/>
  <c r="E31" i="1"/>
  <c r="D31" i="1"/>
  <c r="C31" i="1"/>
  <c r="F30" i="1"/>
  <c r="H29" i="1"/>
  <c r="F29" i="1"/>
  <c r="I28" i="1"/>
  <c r="H28" i="1"/>
  <c r="F28" i="1"/>
  <c r="G27" i="1"/>
  <c r="F27" i="1"/>
  <c r="H27" i="1" s="1"/>
  <c r="E27" i="1"/>
  <c r="D27" i="1"/>
  <c r="C27" i="1"/>
  <c r="F26" i="1"/>
  <c r="G25" i="1"/>
  <c r="E25" i="1"/>
  <c r="D25" i="1"/>
  <c r="C25" i="1"/>
  <c r="I24" i="1"/>
  <c r="H24" i="1"/>
  <c r="F24" i="1"/>
  <c r="J23" i="1"/>
  <c r="I23" i="1"/>
  <c r="F23" i="1"/>
  <c r="H23" i="1" s="1"/>
  <c r="F22" i="1"/>
  <c r="H21" i="1"/>
  <c r="F21" i="1"/>
  <c r="I20" i="1"/>
  <c r="H20" i="1"/>
  <c r="F20" i="1"/>
  <c r="J19" i="1"/>
  <c r="I19" i="1"/>
  <c r="F19" i="1"/>
  <c r="H19" i="1" s="1"/>
  <c r="G18" i="1"/>
  <c r="G70" i="1" s="1"/>
  <c r="E18" i="1"/>
  <c r="D18" i="1"/>
  <c r="C18" i="1"/>
  <c r="C70" i="1" s="1"/>
  <c r="H17" i="1"/>
  <c r="F17" i="1"/>
  <c r="I16" i="1"/>
  <c r="H16" i="1"/>
  <c r="F16" i="1"/>
  <c r="J15" i="1"/>
  <c r="I15" i="1"/>
  <c r="F15" i="1"/>
  <c r="H15" i="1" s="1"/>
  <c r="F14" i="1"/>
  <c r="H13" i="1"/>
  <c r="F13" i="1"/>
  <c r="I12" i="1"/>
  <c r="H12" i="1"/>
  <c r="F12" i="1"/>
  <c r="J11" i="1"/>
  <c r="I11" i="1"/>
  <c r="F11" i="1"/>
  <c r="H11" i="1" s="1"/>
  <c r="F10" i="1"/>
  <c r="G9" i="1"/>
  <c r="E9" i="1"/>
  <c r="D9" i="1"/>
  <c r="C9" i="1"/>
  <c r="I8" i="1"/>
  <c r="H8" i="1"/>
  <c r="F8" i="1"/>
  <c r="G7" i="1"/>
  <c r="F7" i="1"/>
  <c r="E7" i="1"/>
  <c r="E70" i="1" s="1"/>
  <c r="D7" i="1"/>
  <c r="D70" i="1" s="1"/>
  <c r="C7" i="1"/>
  <c r="I50" i="1" l="1"/>
  <c r="J50" i="1" s="1"/>
  <c r="I43" i="1"/>
  <c r="J53" i="1"/>
  <c r="I39" i="1"/>
  <c r="J39" i="1" s="1"/>
  <c r="I46" i="1"/>
  <c r="J46" i="1" s="1"/>
  <c r="J7" i="1"/>
  <c r="J8" i="1"/>
  <c r="H10" i="1"/>
  <c r="J12" i="1"/>
  <c r="I13" i="1"/>
  <c r="H14" i="1"/>
  <c r="J16" i="1"/>
  <c r="I17" i="1"/>
  <c r="J17" i="1" s="1"/>
  <c r="J20" i="1"/>
  <c r="I21" i="1"/>
  <c r="H22" i="1"/>
  <c r="J24" i="1"/>
  <c r="H26" i="1"/>
  <c r="J28" i="1"/>
  <c r="I29" i="1"/>
  <c r="I27" i="1" s="1"/>
  <c r="J27" i="1" s="1"/>
  <c r="H30" i="1"/>
  <c r="J32" i="1"/>
  <c r="I33" i="1"/>
  <c r="I31" i="1" s="1"/>
  <c r="J31" i="1" s="1"/>
  <c r="H34" i="1"/>
  <c r="J36" i="1"/>
  <c r="I37" i="1"/>
  <c r="J37" i="1" s="1"/>
  <c r="H38" i="1"/>
  <c r="J40" i="1"/>
  <c r="I41" i="1"/>
  <c r="H42" i="1"/>
  <c r="J44" i="1"/>
  <c r="I45" i="1"/>
  <c r="H46" i="1"/>
  <c r="J48" i="1"/>
  <c r="I49" i="1"/>
  <c r="H50" i="1"/>
  <c r="J52" i="1"/>
  <c r="H53" i="1"/>
  <c r="J55" i="1"/>
  <c r="J58" i="1"/>
  <c r="I59" i="1"/>
  <c r="J59" i="1" s="1"/>
  <c r="H60" i="1"/>
  <c r="J62" i="1"/>
  <c r="J64" i="1"/>
  <c r="H66" i="1"/>
  <c r="F68" i="1"/>
  <c r="I69" i="1"/>
  <c r="I68" i="1" s="1"/>
  <c r="J43" i="1"/>
  <c r="H7" i="1"/>
  <c r="F9" i="1"/>
  <c r="F70" i="1" s="1"/>
  <c r="I10" i="1"/>
  <c r="J13" i="1"/>
  <c r="I14" i="1"/>
  <c r="J14" i="1" s="1"/>
  <c r="J21" i="1"/>
  <c r="I22" i="1"/>
  <c r="J22" i="1" s="1"/>
  <c r="F25" i="1"/>
  <c r="I26" i="1"/>
  <c r="I25" i="1" s="1"/>
  <c r="I30" i="1"/>
  <c r="J30" i="1" s="1"/>
  <c r="J33" i="1"/>
  <c r="I34" i="1"/>
  <c r="J34" i="1" s="1"/>
  <c r="I38" i="1"/>
  <c r="J38" i="1" s="1"/>
  <c r="H39" i="1"/>
  <c r="J41" i="1"/>
  <c r="I42" i="1"/>
  <c r="J42" i="1" s="1"/>
  <c r="J45" i="1"/>
  <c r="J49" i="1"/>
  <c r="F56" i="1"/>
  <c r="H57" i="1"/>
  <c r="I60" i="1"/>
  <c r="J60" i="1" s="1"/>
  <c r="F65" i="1"/>
  <c r="I66" i="1"/>
  <c r="I65" i="1" s="1"/>
  <c r="J69" i="1"/>
  <c r="J57" i="1"/>
  <c r="I7" i="1"/>
  <c r="F18" i="1"/>
  <c r="H70" i="1" l="1"/>
  <c r="H18" i="1"/>
  <c r="J29" i="1"/>
  <c r="I9" i="1"/>
  <c r="H68" i="1"/>
  <c r="J68" i="1"/>
  <c r="J26" i="1"/>
  <c r="H25" i="1"/>
  <c r="J25" i="1"/>
  <c r="I70" i="1"/>
  <c r="J70" i="1" s="1"/>
  <c r="H65" i="1"/>
  <c r="J65" i="1"/>
  <c r="H56" i="1"/>
  <c r="J56" i="1"/>
  <c r="J9" i="1"/>
  <c r="H9" i="1"/>
  <c r="J66" i="1"/>
  <c r="J10" i="1"/>
  <c r="I18" i="1"/>
  <c r="J18" i="1" s="1"/>
</calcChain>
</file>

<file path=xl/sharedStrings.xml><?xml version="1.0" encoding="utf-8"?>
<sst xmlns="http://schemas.openxmlformats.org/spreadsheetml/2006/main" count="81" uniqueCount="42">
  <si>
    <t>รายงานผลการใช้จ่ายงบประมาณ</t>
  </si>
  <si>
    <t>ประจำปีงบประมาณ พ.ศ.2564</t>
  </si>
  <si>
    <t>(1ตุลาคม 2563- 30 กันยายน 2564)</t>
  </si>
  <si>
    <t>แผนงาน/งาน</t>
  </si>
  <si>
    <t>งบประมาณอนุมัติ
(บาท)</t>
  </si>
  <si>
    <t>โอนเพิ่ม
(บาท)</t>
  </si>
  <si>
    <t>โอนลด
(บาท)</t>
  </si>
  <si>
    <t>งบประมาณทั้งสิ้น</t>
  </si>
  <si>
    <t>งบประมาณที่เบิกจ่าย</t>
  </si>
  <si>
    <t>งบประมาณคงเหลือ</t>
  </si>
  <si>
    <t>เบิกจ่าย
(บาท)</t>
  </si>
  <si>
    <t>จำนวนเงิน(บาท)</t>
  </si>
  <si>
    <t>ร้อยละ</t>
  </si>
  <si>
    <t>รวมงบกลาง</t>
  </si>
  <si>
    <t>งบกลาง</t>
  </si>
  <si>
    <t>แผนงานบริหารทั่วไป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</si>
  <si>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</si>
  <si>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</si>
  <si>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</si>
  <si>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</si>
  <si>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</si>
  <si>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</si>
  <si>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</si>
  <si>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รายจ่ายอื่น</t>
  </si>
  <si>
    <t>แผนงานบริหารงานคลัง</t>
  </si>
  <si>
    <t>แผนงานบริหารทั่วไปเกี่ยวกับการรักษาความสงบภายใน</t>
  </si>
  <si>
    <t>แผนงานป้องกันภัยฝ่ายพลเรือนและระงับอัคคีภัย</t>
  </si>
  <si>
    <t>แผนงานบริหารทั่วไปเกี่ยวกับการศึกษา</t>
  </si>
  <si>
    <t>เงินอุดหนุน</t>
  </si>
  <si>
    <t>แผนงานระดับก่อนวัยเรียนและประถมศึกษา</t>
  </si>
  <si>
    <t>แผนงานบริหารทั่วไปเกี่ยวกับสาธารณสุข</t>
  </si>
  <si>
    <t>แผนงานบริการสาธารณสุขและงานสาธารณสุขอื่น</t>
  </si>
  <si>
    <t>แผนงานบริหารทั่วไปเกี่ยวกับเคหะและชุมชน</t>
  </si>
  <si>
    <t>แผนงานไฟฟ้าถนน</t>
  </si>
  <si>
    <t>ค่าที่ดินและสิ่งก่อสร้าง</t>
  </si>
  <si>
    <t>แผนงานกำจัดขยะมูลฝอยและสิ่งปฏิกูล</t>
  </si>
  <si>
    <t>แผนงานส่งเสริมและสนับสนุนความเข้มแข็งชุมชน</t>
  </si>
  <si>
    <t>-</t>
  </si>
  <si>
    <t>แผนงานศาสนาวัฒนธรรมท้องถิ่น</t>
  </si>
  <si>
    <t>อุดหนุน</t>
  </si>
  <si>
    <t>แผนงานส่งเสริมการเกษตร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</si>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</sst>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1E]#,##0.00;\-#,##0.00"/>
    <numFmt numFmtId="188" formatCode="#,##0.00_ ;\-#,##0.00\ "/>
  </numFmts>
  <fonts count="8" x14ac:knownFonts="1">
    <font>
      <sz val="10"/>
      <name val="Arial"/>
    </font>
    <font>
      <b/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2" xfId="0" applyFont="1" applyFill="1" applyBorder="1" applyAlignment="1" applyProtection="1">
      <alignment horizontal="center" vertical="center" wrapText="1" readingOrder="1"/>
      <protection locked="0"/>
    </xf>
    <xf numFmtId="0" fontId="1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4" xfId="0" applyFont="1" applyFill="1" applyBorder="1" applyAlignment="1" applyProtection="1">
      <alignment horizontal="center" vertical="center" wrapText="1" readingOrder="1"/>
      <protection locked="0"/>
    </xf>
    <xf numFmtId="0" fontId="1" fillId="2" borderId="5" xfId="0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vertical="center"/>
    </xf>
    <xf numFmtId="0" fontId="1" fillId="2" borderId="6" xfId="0" applyFont="1" applyFill="1" applyBorder="1" applyAlignment="1" applyProtection="1">
      <alignment horizontal="center" vertical="center" wrapText="1" readingOrder="1"/>
      <protection locked="0"/>
    </xf>
    <xf numFmtId="0" fontId="1" fillId="2" borderId="7" xfId="0" applyFont="1" applyFill="1" applyBorder="1" applyAlignment="1" applyProtection="1">
      <alignment horizontal="center" vertical="center" wrapText="1" readingOrder="1"/>
      <protection locked="0"/>
    </xf>
    <xf numFmtId="0" fontId="3" fillId="2" borderId="4" xfId="0" applyFont="1" applyFill="1" applyBorder="1" applyAlignment="1" applyProtection="1">
      <alignment horizontal="center" vertical="center" wrapText="1" readingOrder="1"/>
      <protection locked="0"/>
    </xf>
    <xf numFmtId="0" fontId="1" fillId="2" borderId="8" xfId="0" applyFont="1" applyFill="1" applyBorder="1" applyAlignment="1" applyProtection="1">
      <alignment horizontal="center" vertical="center" wrapText="1" readingOrder="1"/>
      <protection locked="0"/>
    </xf>
    <xf numFmtId="0" fontId="1" fillId="0" borderId="8" xfId="0" applyFont="1" applyBorder="1" applyAlignment="1" applyProtection="1">
      <alignment horizontal="left" vertical="center" wrapText="1" readingOrder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187" fontId="1" fillId="0" borderId="8" xfId="0" applyNumberFormat="1" applyFont="1" applyBorder="1" applyAlignment="1" applyProtection="1">
      <alignment horizontal="right" vertical="center" wrapText="1" readingOrder="1"/>
      <protection locked="0"/>
    </xf>
    <xf numFmtId="187" fontId="1" fillId="0" borderId="10" xfId="0" applyNumberFormat="1" applyFont="1" applyBorder="1" applyAlignment="1" applyProtection="1">
      <alignment horizontal="right" vertical="center" wrapText="1" readingOrder="1"/>
      <protection locked="0"/>
    </xf>
    <xf numFmtId="188" fontId="4" fillId="0" borderId="0" xfId="0" applyNumberFormat="1" applyFont="1" applyAlignment="1">
      <alignment vertical="center"/>
    </xf>
    <xf numFmtId="0" fontId="5" fillId="0" borderId="4" xfId="0" applyFont="1" applyBorder="1" applyAlignment="1" applyProtection="1">
      <alignment vertical="center" wrapText="1" readingOrder="1"/>
      <protection locked="0"/>
    </xf>
    <xf numFmtId="0" fontId="5" fillId="0" borderId="8" xfId="0" applyFont="1" applyBorder="1" applyAlignment="1" applyProtection="1">
      <alignment vertical="center" wrapText="1" readingOrder="1"/>
      <protection locked="0"/>
    </xf>
    <xf numFmtId="187" fontId="5" fillId="0" borderId="10" xfId="0" applyNumberFormat="1" applyFont="1" applyBorder="1" applyAlignment="1" applyProtection="1">
      <alignment horizontal="right" vertical="center" wrapText="1" readingOrder="1"/>
      <protection locked="0"/>
    </xf>
    <xf numFmtId="187" fontId="5" fillId="0" borderId="8" xfId="0" applyNumberFormat="1" applyFont="1" applyBorder="1" applyAlignment="1" applyProtection="1">
      <alignment horizontal="right" vertical="center" wrapText="1" readingOrder="1"/>
      <protection locked="0"/>
    </xf>
    <xf numFmtId="187" fontId="6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1" fillId="0" borderId="4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187" fontId="3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left" vertical="center" wrapText="1" readingOrder="1"/>
      <protection locked="0"/>
    </xf>
    <xf numFmtId="0" fontId="1" fillId="0" borderId="11" xfId="0" applyFont="1" applyBorder="1" applyAlignment="1" applyProtection="1">
      <alignment horizontal="left" vertical="center" wrapText="1" readingOrder="1"/>
      <protection locked="0"/>
    </xf>
    <xf numFmtId="0" fontId="1" fillId="0" borderId="5" xfId="0" applyFont="1" applyBorder="1" applyAlignment="1" applyProtection="1">
      <alignment horizontal="left" vertical="center" wrapText="1" readingOrder="1"/>
      <protection locked="0"/>
    </xf>
    <xf numFmtId="0" fontId="5" fillId="0" borderId="8" xfId="0" applyFont="1" applyBorder="1" applyAlignment="1" applyProtection="1">
      <alignment vertical="center" readingOrder="1"/>
      <protection locked="0"/>
    </xf>
    <xf numFmtId="0" fontId="1" fillId="0" borderId="10" xfId="0" applyFont="1" applyBorder="1" applyAlignment="1" applyProtection="1">
      <alignment vertical="center" readingOrder="1"/>
      <protection locked="0"/>
    </xf>
    <xf numFmtId="0" fontId="1" fillId="0" borderId="11" xfId="0" applyFont="1" applyBorder="1" applyAlignment="1" applyProtection="1">
      <alignment vertical="center" readingOrder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187" fontId="7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1" fillId="0" borderId="4" xfId="0" applyFont="1" applyBorder="1" applyAlignment="1" applyProtection="1">
      <alignment vertical="center" readingOrder="1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right" vertical="center" wrapText="1" readingOrder="1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187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6151-A981-4ECA-8693-E64202D1E0BD}">
  <dimension ref="A1:O73"/>
  <sheetViews>
    <sheetView showGridLines="0" tabSelected="1" workbookViewId="0">
      <pane ySplit="1" topLeftCell="A14" activePane="bottomLeft" state="frozenSplit"/>
      <selection pane="bottomLeft" activeCell="C29" sqref="C29"/>
    </sheetView>
  </sheetViews>
  <sheetFormatPr defaultRowHeight="18" customHeight="1" x14ac:dyDescent="0.2"/>
  <cols>
    <col min="1" max="1" width="2.85546875" style="11" customWidth="1"/>
    <col min="2" max="2" width="35.7109375" style="11" customWidth="1"/>
    <col min="3" max="3" width="13.5703125" style="11" customWidth="1"/>
    <col min="4" max="4" width="11.85546875" style="11" customWidth="1"/>
    <col min="5" max="5" width="13" style="43" customWidth="1"/>
    <col min="6" max="6" width="12.42578125" style="11" customWidth="1"/>
    <col min="7" max="7" width="15.7109375" style="11" customWidth="1"/>
    <col min="8" max="8" width="8.5703125" style="11" customWidth="1"/>
    <col min="9" max="9" width="15.7109375" style="11" customWidth="1"/>
    <col min="10" max="10" width="10.5703125" style="11" customWidth="1"/>
    <col min="11" max="11" width="9.140625" style="11"/>
    <col min="12" max="12" width="14.85546875" style="11" customWidth="1"/>
    <col min="13" max="14" width="9.140625" style="11"/>
    <col min="15" max="15" width="12.42578125" style="11" bestFit="1" customWidth="1"/>
    <col min="16" max="256" width="9.140625" style="11"/>
    <col min="257" max="257" width="2.85546875" style="11" customWidth="1"/>
    <col min="258" max="258" width="35.7109375" style="11" customWidth="1"/>
    <col min="259" max="259" width="13.5703125" style="11" customWidth="1"/>
    <col min="260" max="260" width="11.85546875" style="11" customWidth="1"/>
    <col min="261" max="261" width="13" style="11" customWidth="1"/>
    <col min="262" max="262" width="12.42578125" style="11" customWidth="1"/>
    <col min="263" max="263" width="15.7109375" style="11" customWidth="1"/>
    <col min="264" max="264" width="8.5703125" style="11" customWidth="1"/>
    <col min="265" max="265" width="15.7109375" style="11" customWidth="1"/>
    <col min="266" max="266" width="10.5703125" style="11" customWidth="1"/>
    <col min="267" max="267" width="9.140625" style="11"/>
    <col min="268" max="268" width="14.85546875" style="11" customWidth="1"/>
    <col min="269" max="270" width="9.140625" style="11"/>
    <col min="271" max="271" width="12.42578125" style="11" bestFit="1" customWidth="1"/>
    <col min="272" max="512" width="9.140625" style="11"/>
    <col min="513" max="513" width="2.85546875" style="11" customWidth="1"/>
    <col min="514" max="514" width="35.7109375" style="11" customWidth="1"/>
    <col min="515" max="515" width="13.5703125" style="11" customWidth="1"/>
    <col min="516" max="516" width="11.85546875" style="11" customWidth="1"/>
    <col min="517" max="517" width="13" style="11" customWidth="1"/>
    <col min="518" max="518" width="12.42578125" style="11" customWidth="1"/>
    <col min="519" max="519" width="15.7109375" style="11" customWidth="1"/>
    <col min="520" max="520" width="8.5703125" style="11" customWidth="1"/>
    <col min="521" max="521" width="15.7109375" style="11" customWidth="1"/>
    <col min="522" max="522" width="10.5703125" style="11" customWidth="1"/>
    <col min="523" max="523" width="9.140625" style="11"/>
    <col min="524" max="524" width="14.85546875" style="11" customWidth="1"/>
    <col min="525" max="526" width="9.140625" style="11"/>
    <col min="527" max="527" width="12.42578125" style="11" bestFit="1" customWidth="1"/>
    <col min="528" max="768" width="9.140625" style="11"/>
    <col min="769" max="769" width="2.85546875" style="11" customWidth="1"/>
    <col min="770" max="770" width="35.7109375" style="11" customWidth="1"/>
    <col min="771" max="771" width="13.5703125" style="11" customWidth="1"/>
    <col min="772" max="772" width="11.85546875" style="11" customWidth="1"/>
    <col min="773" max="773" width="13" style="11" customWidth="1"/>
    <col min="774" max="774" width="12.42578125" style="11" customWidth="1"/>
    <col min="775" max="775" width="15.7109375" style="11" customWidth="1"/>
    <col min="776" max="776" width="8.5703125" style="11" customWidth="1"/>
    <col min="777" max="777" width="15.7109375" style="11" customWidth="1"/>
    <col min="778" max="778" width="10.5703125" style="11" customWidth="1"/>
    <col min="779" max="779" width="9.140625" style="11"/>
    <col min="780" max="780" width="14.85546875" style="11" customWidth="1"/>
    <col min="781" max="782" width="9.140625" style="11"/>
    <col min="783" max="783" width="12.42578125" style="11" bestFit="1" customWidth="1"/>
    <col min="784" max="1024" width="9.140625" style="11"/>
    <col min="1025" max="1025" width="2.85546875" style="11" customWidth="1"/>
    <col min="1026" max="1026" width="35.7109375" style="11" customWidth="1"/>
    <col min="1027" max="1027" width="13.5703125" style="11" customWidth="1"/>
    <col min="1028" max="1028" width="11.85546875" style="11" customWidth="1"/>
    <col min="1029" max="1029" width="13" style="11" customWidth="1"/>
    <col min="1030" max="1030" width="12.42578125" style="11" customWidth="1"/>
    <col min="1031" max="1031" width="15.7109375" style="11" customWidth="1"/>
    <col min="1032" max="1032" width="8.5703125" style="11" customWidth="1"/>
    <col min="1033" max="1033" width="15.7109375" style="11" customWidth="1"/>
    <col min="1034" max="1034" width="10.5703125" style="11" customWidth="1"/>
    <col min="1035" max="1035" width="9.140625" style="11"/>
    <col min="1036" max="1036" width="14.85546875" style="11" customWidth="1"/>
    <col min="1037" max="1038" width="9.140625" style="11"/>
    <col min="1039" max="1039" width="12.42578125" style="11" bestFit="1" customWidth="1"/>
    <col min="1040" max="1280" width="9.140625" style="11"/>
    <col min="1281" max="1281" width="2.85546875" style="11" customWidth="1"/>
    <col min="1282" max="1282" width="35.7109375" style="11" customWidth="1"/>
    <col min="1283" max="1283" width="13.5703125" style="11" customWidth="1"/>
    <col min="1284" max="1284" width="11.85546875" style="11" customWidth="1"/>
    <col min="1285" max="1285" width="13" style="11" customWidth="1"/>
    <col min="1286" max="1286" width="12.42578125" style="11" customWidth="1"/>
    <col min="1287" max="1287" width="15.7109375" style="11" customWidth="1"/>
    <col min="1288" max="1288" width="8.5703125" style="11" customWidth="1"/>
    <col min="1289" max="1289" width="15.7109375" style="11" customWidth="1"/>
    <col min="1290" max="1290" width="10.5703125" style="11" customWidth="1"/>
    <col min="1291" max="1291" width="9.140625" style="11"/>
    <col min="1292" max="1292" width="14.85546875" style="11" customWidth="1"/>
    <col min="1293" max="1294" width="9.140625" style="11"/>
    <col min="1295" max="1295" width="12.42578125" style="11" bestFit="1" customWidth="1"/>
    <col min="1296" max="1536" width="9.140625" style="11"/>
    <col min="1537" max="1537" width="2.85546875" style="11" customWidth="1"/>
    <col min="1538" max="1538" width="35.7109375" style="11" customWidth="1"/>
    <col min="1539" max="1539" width="13.5703125" style="11" customWidth="1"/>
    <col min="1540" max="1540" width="11.85546875" style="11" customWidth="1"/>
    <col min="1541" max="1541" width="13" style="11" customWidth="1"/>
    <col min="1542" max="1542" width="12.42578125" style="11" customWidth="1"/>
    <col min="1543" max="1543" width="15.7109375" style="11" customWidth="1"/>
    <col min="1544" max="1544" width="8.5703125" style="11" customWidth="1"/>
    <col min="1545" max="1545" width="15.7109375" style="11" customWidth="1"/>
    <col min="1546" max="1546" width="10.5703125" style="11" customWidth="1"/>
    <col min="1547" max="1547" width="9.140625" style="11"/>
    <col min="1548" max="1548" width="14.85546875" style="11" customWidth="1"/>
    <col min="1549" max="1550" width="9.140625" style="11"/>
    <col min="1551" max="1551" width="12.42578125" style="11" bestFit="1" customWidth="1"/>
    <col min="1552" max="1792" width="9.140625" style="11"/>
    <col min="1793" max="1793" width="2.85546875" style="11" customWidth="1"/>
    <col min="1794" max="1794" width="35.7109375" style="11" customWidth="1"/>
    <col min="1795" max="1795" width="13.5703125" style="11" customWidth="1"/>
    <col min="1796" max="1796" width="11.85546875" style="11" customWidth="1"/>
    <col min="1797" max="1797" width="13" style="11" customWidth="1"/>
    <col min="1798" max="1798" width="12.42578125" style="11" customWidth="1"/>
    <col min="1799" max="1799" width="15.7109375" style="11" customWidth="1"/>
    <col min="1800" max="1800" width="8.5703125" style="11" customWidth="1"/>
    <col min="1801" max="1801" width="15.7109375" style="11" customWidth="1"/>
    <col min="1802" max="1802" width="10.5703125" style="11" customWidth="1"/>
    <col min="1803" max="1803" width="9.140625" style="11"/>
    <col min="1804" max="1804" width="14.85546875" style="11" customWidth="1"/>
    <col min="1805" max="1806" width="9.140625" style="11"/>
    <col min="1807" max="1807" width="12.42578125" style="11" bestFit="1" customWidth="1"/>
    <col min="1808" max="2048" width="9.140625" style="11"/>
    <col min="2049" max="2049" width="2.85546875" style="11" customWidth="1"/>
    <col min="2050" max="2050" width="35.7109375" style="11" customWidth="1"/>
    <col min="2051" max="2051" width="13.5703125" style="11" customWidth="1"/>
    <col min="2052" max="2052" width="11.85546875" style="11" customWidth="1"/>
    <col min="2053" max="2053" width="13" style="11" customWidth="1"/>
    <col min="2054" max="2054" width="12.42578125" style="11" customWidth="1"/>
    <col min="2055" max="2055" width="15.7109375" style="11" customWidth="1"/>
    <col min="2056" max="2056" width="8.5703125" style="11" customWidth="1"/>
    <col min="2057" max="2057" width="15.7109375" style="11" customWidth="1"/>
    <col min="2058" max="2058" width="10.5703125" style="11" customWidth="1"/>
    <col min="2059" max="2059" width="9.140625" style="11"/>
    <col min="2060" max="2060" width="14.85546875" style="11" customWidth="1"/>
    <col min="2061" max="2062" width="9.140625" style="11"/>
    <col min="2063" max="2063" width="12.42578125" style="11" bestFit="1" customWidth="1"/>
    <col min="2064" max="2304" width="9.140625" style="11"/>
    <col min="2305" max="2305" width="2.85546875" style="11" customWidth="1"/>
    <col min="2306" max="2306" width="35.7109375" style="11" customWidth="1"/>
    <col min="2307" max="2307" width="13.5703125" style="11" customWidth="1"/>
    <col min="2308" max="2308" width="11.85546875" style="11" customWidth="1"/>
    <col min="2309" max="2309" width="13" style="11" customWidth="1"/>
    <col min="2310" max="2310" width="12.42578125" style="11" customWidth="1"/>
    <col min="2311" max="2311" width="15.7109375" style="11" customWidth="1"/>
    <col min="2312" max="2312" width="8.5703125" style="11" customWidth="1"/>
    <col min="2313" max="2313" width="15.7109375" style="11" customWidth="1"/>
    <col min="2314" max="2314" width="10.5703125" style="11" customWidth="1"/>
    <col min="2315" max="2315" width="9.140625" style="11"/>
    <col min="2316" max="2316" width="14.85546875" style="11" customWidth="1"/>
    <col min="2317" max="2318" width="9.140625" style="11"/>
    <col min="2319" max="2319" width="12.42578125" style="11" bestFit="1" customWidth="1"/>
    <col min="2320" max="2560" width="9.140625" style="11"/>
    <col min="2561" max="2561" width="2.85546875" style="11" customWidth="1"/>
    <col min="2562" max="2562" width="35.7109375" style="11" customWidth="1"/>
    <col min="2563" max="2563" width="13.5703125" style="11" customWidth="1"/>
    <col min="2564" max="2564" width="11.85546875" style="11" customWidth="1"/>
    <col min="2565" max="2565" width="13" style="11" customWidth="1"/>
    <col min="2566" max="2566" width="12.42578125" style="11" customWidth="1"/>
    <col min="2567" max="2567" width="15.7109375" style="11" customWidth="1"/>
    <col min="2568" max="2568" width="8.5703125" style="11" customWidth="1"/>
    <col min="2569" max="2569" width="15.7109375" style="11" customWidth="1"/>
    <col min="2570" max="2570" width="10.5703125" style="11" customWidth="1"/>
    <col min="2571" max="2571" width="9.140625" style="11"/>
    <col min="2572" max="2572" width="14.85546875" style="11" customWidth="1"/>
    <col min="2573" max="2574" width="9.140625" style="11"/>
    <col min="2575" max="2575" width="12.42578125" style="11" bestFit="1" customWidth="1"/>
    <col min="2576" max="2816" width="9.140625" style="11"/>
    <col min="2817" max="2817" width="2.85546875" style="11" customWidth="1"/>
    <col min="2818" max="2818" width="35.7109375" style="11" customWidth="1"/>
    <col min="2819" max="2819" width="13.5703125" style="11" customWidth="1"/>
    <col min="2820" max="2820" width="11.85546875" style="11" customWidth="1"/>
    <col min="2821" max="2821" width="13" style="11" customWidth="1"/>
    <col min="2822" max="2822" width="12.42578125" style="11" customWidth="1"/>
    <col min="2823" max="2823" width="15.7109375" style="11" customWidth="1"/>
    <col min="2824" max="2824" width="8.5703125" style="11" customWidth="1"/>
    <col min="2825" max="2825" width="15.7109375" style="11" customWidth="1"/>
    <col min="2826" max="2826" width="10.5703125" style="11" customWidth="1"/>
    <col min="2827" max="2827" width="9.140625" style="11"/>
    <col min="2828" max="2828" width="14.85546875" style="11" customWidth="1"/>
    <col min="2829" max="2830" width="9.140625" style="11"/>
    <col min="2831" max="2831" width="12.42578125" style="11" bestFit="1" customWidth="1"/>
    <col min="2832" max="3072" width="9.140625" style="11"/>
    <col min="3073" max="3073" width="2.85546875" style="11" customWidth="1"/>
    <col min="3074" max="3074" width="35.7109375" style="11" customWidth="1"/>
    <col min="3075" max="3075" width="13.5703125" style="11" customWidth="1"/>
    <col min="3076" max="3076" width="11.85546875" style="11" customWidth="1"/>
    <col min="3077" max="3077" width="13" style="11" customWidth="1"/>
    <col min="3078" max="3078" width="12.42578125" style="11" customWidth="1"/>
    <col min="3079" max="3079" width="15.7109375" style="11" customWidth="1"/>
    <col min="3080" max="3080" width="8.5703125" style="11" customWidth="1"/>
    <col min="3081" max="3081" width="15.7109375" style="11" customWidth="1"/>
    <col min="3082" max="3082" width="10.5703125" style="11" customWidth="1"/>
    <col min="3083" max="3083" width="9.140625" style="11"/>
    <col min="3084" max="3084" width="14.85546875" style="11" customWidth="1"/>
    <col min="3085" max="3086" width="9.140625" style="11"/>
    <col min="3087" max="3087" width="12.42578125" style="11" bestFit="1" customWidth="1"/>
    <col min="3088" max="3328" width="9.140625" style="11"/>
    <col min="3329" max="3329" width="2.85546875" style="11" customWidth="1"/>
    <col min="3330" max="3330" width="35.7109375" style="11" customWidth="1"/>
    <col min="3331" max="3331" width="13.5703125" style="11" customWidth="1"/>
    <col min="3332" max="3332" width="11.85546875" style="11" customWidth="1"/>
    <col min="3333" max="3333" width="13" style="11" customWidth="1"/>
    <col min="3334" max="3334" width="12.42578125" style="11" customWidth="1"/>
    <col min="3335" max="3335" width="15.7109375" style="11" customWidth="1"/>
    <col min="3336" max="3336" width="8.5703125" style="11" customWidth="1"/>
    <col min="3337" max="3337" width="15.7109375" style="11" customWidth="1"/>
    <col min="3338" max="3338" width="10.5703125" style="11" customWidth="1"/>
    <col min="3339" max="3339" width="9.140625" style="11"/>
    <col min="3340" max="3340" width="14.85546875" style="11" customWidth="1"/>
    <col min="3341" max="3342" width="9.140625" style="11"/>
    <col min="3343" max="3343" width="12.42578125" style="11" bestFit="1" customWidth="1"/>
    <col min="3344" max="3584" width="9.140625" style="11"/>
    <col min="3585" max="3585" width="2.85546875" style="11" customWidth="1"/>
    <col min="3586" max="3586" width="35.7109375" style="11" customWidth="1"/>
    <col min="3587" max="3587" width="13.5703125" style="11" customWidth="1"/>
    <col min="3588" max="3588" width="11.85546875" style="11" customWidth="1"/>
    <col min="3589" max="3589" width="13" style="11" customWidth="1"/>
    <col min="3590" max="3590" width="12.42578125" style="11" customWidth="1"/>
    <col min="3591" max="3591" width="15.7109375" style="11" customWidth="1"/>
    <col min="3592" max="3592" width="8.5703125" style="11" customWidth="1"/>
    <col min="3593" max="3593" width="15.7109375" style="11" customWidth="1"/>
    <col min="3594" max="3594" width="10.5703125" style="11" customWidth="1"/>
    <col min="3595" max="3595" width="9.140625" style="11"/>
    <col min="3596" max="3596" width="14.85546875" style="11" customWidth="1"/>
    <col min="3597" max="3598" width="9.140625" style="11"/>
    <col min="3599" max="3599" width="12.42578125" style="11" bestFit="1" customWidth="1"/>
    <col min="3600" max="3840" width="9.140625" style="11"/>
    <col min="3841" max="3841" width="2.85546875" style="11" customWidth="1"/>
    <col min="3842" max="3842" width="35.7109375" style="11" customWidth="1"/>
    <col min="3843" max="3843" width="13.5703125" style="11" customWidth="1"/>
    <col min="3844" max="3844" width="11.85546875" style="11" customWidth="1"/>
    <col min="3845" max="3845" width="13" style="11" customWidth="1"/>
    <col min="3846" max="3846" width="12.42578125" style="11" customWidth="1"/>
    <col min="3847" max="3847" width="15.7109375" style="11" customWidth="1"/>
    <col min="3848" max="3848" width="8.5703125" style="11" customWidth="1"/>
    <col min="3849" max="3849" width="15.7109375" style="11" customWidth="1"/>
    <col min="3850" max="3850" width="10.5703125" style="11" customWidth="1"/>
    <col min="3851" max="3851" width="9.140625" style="11"/>
    <col min="3852" max="3852" width="14.85546875" style="11" customWidth="1"/>
    <col min="3853" max="3854" width="9.140625" style="11"/>
    <col min="3855" max="3855" width="12.42578125" style="11" bestFit="1" customWidth="1"/>
    <col min="3856" max="4096" width="9.140625" style="11"/>
    <col min="4097" max="4097" width="2.85546875" style="11" customWidth="1"/>
    <col min="4098" max="4098" width="35.7109375" style="11" customWidth="1"/>
    <col min="4099" max="4099" width="13.5703125" style="11" customWidth="1"/>
    <col min="4100" max="4100" width="11.85546875" style="11" customWidth="1"/>
    <col min="4101" max="4101" width="13" style="11" customWidth="1"/>
    <col min="4102" max="4102" width="12.42578125" style="11" customWidth="1"/>
    <col min="4103" max="4103" width="15.7109375" style="11" customWidth="1"/>
    <col min="4104" max="4104" width="8.5703125" style="11" customWidth="1"/>
    <col min="4105" max="4105" width="15.7109375" style="11" customWidth="1"/>
    <col min="4106" max="4106" width="10.5703125" style="11" customWidth="1"/>
    <col min="4107" max="4107" width="9.140625" style="11"/>
    <col min="4108" max="4108" width="14.85546875" style="11" customWidth="1"/>
    <col min="4109" max="4110" width="9.140625" style="11"/>
    <col min="4111" max="4111" width="12.42578125" style="11" bestFit="1" customWidth="1"/>
    <col min="4112" max="4352" width="9.140625" style="11"/>
    <col min="4353" max="4353" width="2.85546875" style="11" customWidth="1"/>
    <col min="4354" max="4354" width="35.7109375" style="11" customWidth="1"/>
    <col min="4355" max="4355" width="13.5703125" style="11" customWidth="1"/>
    <col min="4356" max="4356" width="11.85546875" style="11" customWidth="1"/>
    <col min="4357" max="4357" width="13" style="11" customWidth="1"/>
    <col min="4358" max="4358" width="12.42578125" style="11" customWidth="1"/>
    <col min="4359" max="4359" width="15.7109375" style="11" customWidth="1"/>
    <col min="4360" max="4360" width="8.5703125" style="11" customWidth="1"/>
    <col min="4361" max="4361" width="15.7109375" style="11" customWidth="1"/>
    <col min="4362" max="4362" width="10.5703125" style="11" customWidth="1"/>
    <col min="4363" max="4363" width="9.140625" style="11"/>
    <col min="4364" max="4364" width="14.85546875" style="11" customWidth="1"/>
    <col min="4365" max="4366" width="9.140625" style="11"/>
    <col min="4367" max="4367" width="12.42578125" style="11" bestFit="1" customWidth="1"/>
    <col min="4368" max="4608" width="9.140625" style="11"/>
    <col min="4609" max="4609" width="2.85546875" style="11" customWidth="1"/>
    <col min="4610" max="4610" width="35.7109375" style="11" customWidth="1"/>
    <col min="4611" max="4611" width="13.5703125" style="11" customWidth="1"/>
    <col min="4612" max="4612" width="11.85546875" style="11" customWidth="1"/>
    <col min="4613" max="4613" width="13" style="11" customWidth="1"/>
    <col min="4614" max="4614" width="12.42578125" style="11" customWidth="1"/>
    <col min="4615" max="4615" width="15.7109375" style="11" customWidth="1"/>
    <col min="4616" max="4616" width="8.5703125" style="11" customWidth="1"/>
    <col min="4617" max="4617" width="15.7109375" style="11" customWidth="1"/>
    <col min="4618" max="4618" width="10.5703125" style="11" customWidth="1"/>
    <col min="4619" max="4619" width="9.140625" style="11"/>
    <col min="4620" max="4620" width="14.85546875" style="11" customWidth="1"/>
    <col min="4621" max="4622" width="9.140625" style="11"/>
    <col min="4623" max="4623" width="12.42578125" style="11" bestFit="1" customWidth="1"/>
    <col min="4624" max="4864" width="9.140625" style="11"/>
    <col min="4865" max="4865" width="2.85546875" style="11" customWidth="1"/>
    <col min="4866" max="4866" width="35.7109375" style="11" customWidth="1"/>
    <col min="4867" max="4867" width="13.5703125" style="11" customWidth="1"/>
    <col min="4868" max="4868" width="11.85546875" style="11" customWidth="1"/>
    <col min="4869" max="4869" width="13" style="11" customWidth="1"/>
    <col min="4870" max="4870" width="12.42578125" style="11" customWidth="1"/>
    <col min="4871" max="4871" width="15.7109375" style="11" customWidth="1"/>
    <col min="4872" max="4872" width="8.5703125" style="11" customWidth="1"/>
    <col min="4873" max="4873" width="15.7109375" style="11" customWidth="1"/>
    <col min="4874" max="4874" width="10.5703125" style="11" customWidth="1"/>
    <col min="4875" max="4875" width="9.140625" style="11"/>
    <col min="4876" max="4876" width="14.85546875" style="11" customWidth="1"/>
    <col min="4877" max="4878" width="9.140625" style="11"/>
    <col min="4879" max="4879" width="12.42578125" style="11" bestFit="1" customWidth="1"/>
    <col min="4880" max="5120" width="9.140625" style="11"/>
    <col min="5121" max="5121" width="2.85546875" style="11" customWidth="1"/>
    <col min="5122" max="5122" width="35.7109375" style="11" customWidth="1"/>
    <col min="5123" max="5123" width="13.5703125" style="11" customWidth="1"/>
    <col min="5124" max="5124" width="11.85546875" style="11" customWidth="1"/>
    <col min="5125" max="5125" width="13" style="11" customWidth="1"/>
    <col min="5126" max="5126" width="12.42578125" style="11" customWidth="1"/>
    <col min="5127" max="5127" width="15.7109375" style="11" customWidth="1"/>
    <col min="5128" max="5128" width="8.5703125" style="11" customWidth="1"/>
    <col min="5129" max="5129" width="15.7109375" style="11" customWidth="1"/>
    <col min="5130" max="5130" width="10.5703125" style="11" customWidth="1"/>
    <col min="5131" max="5131" width="9.140625" style="11"/>
    <col min="5132" max="5132" width="14.85546875" style="11" customWidth="1"/>
    <col min="5133" max="5134" width="9.140625" style="11"/>
    <col min="5135" max="5135" width="12.42578125" style="11" bestFit="1" customWidth="1"/>
    <col min="5136" max="5376" width="9.140625" style="11"/>
    <col min="5377" max="5377" width="2.85546875" style="11" customWidth="1"/>
    <col min="5378" max="5378" width="35.7109375" style="11" customWidth="1"/>
    <col min="5379" max="5379" width="13.5703125" style="11" customWidth="1"/>
    <col min="5380" max="5380" width="11.85546875" style="11" customWidth="1"/>
    <col min="5381" max="5381" width="13" style="11" customWidth="1"/>
    <col min="5382" max="5382" width="12.42578125" style="11" customWidth="1"/>
    <col min="5383" max="5383" width="15.7109375" style="11" customWidth="1"/>
    <col min="5384" max="5384" width="8.5703125" style="11" customWidth="1"/>
    <col min="5385" max="5385" width="15.7109375" style="11" customWidth="1"/>
    <col min="5386" max="5386" width="10.5703125" style="11" customWidth="1"/>
    <col min="5387" max="5387" width="9.140625" style="11"/>
    <col min="5388" max="5388" width="14.85546875" style="11" customWidth="1"/>
    <col min="5389" max="5390" width="9.140625" style="11"/>
    <col min="5391" max="5391" width="12.42578125" style="11" bestFit="1" customWidth="1"/>
    <col min="5392" max="5632" width="9.140625" style="11"/>
    <col min="5633" max="5633" width="2.85546875" style="11" customWidth="1"/>
    <col min="5634" max="5634" width="35.7109375" style="11" customWidth="1"/>
    <col min="5635" max="5635" width="13.5703125" style="11" customWidth="1"/>
    <col min="5636" max="5636" width="11.85546875" style="11" customWidth="1"/>
    <col min="5637" max="5637" width="13" style="11" customWidth="1"/>
    <col min="5638" max="5638" width="12.42578125" style="11" customWidth="1"/>
    <col min="5639" max="5639" width="15.7109375" style="11" customWidth="1"/>
    <col min="5640" max="5640" width="8.5703125" style="11" customWidth="1"/>
    <col min="5641" max="5641" width="15.7109375" style="11" customWidth="1"/>
    <col min="5642" max="5642" width="10.5703125" style="11" customWidth="1"/>
    <col min="5643" max="5643" width="9.140625" style="11"/>
    <col min="5644" max="5644" width="14.85546875" style="11" customWidth="1"/>
    <col min="5645" max="5646" width="9.140625" style="11"/>
    <col min="5647" max="5647" width="12.42578125" style="11" bestFit="1" customWidth="1"/>
    <col min="5648" max="5888" width="9.140625" style="11"/>
    <col min="5889" max="5889" width="2.85546875" style="11" customWidth="1"/>
    <col min="5890" max="5890" width="35.7109375" style="11" customWidth="1"/>
    <col min="5891" max="5891" width="13.5703125" style="11" customWidth="1"/>
    <col min="5892" max="5892" width="11.85546875" style="11" customWidth="1"/>
    <col min="5893" max="5893" width="13" style="11" customWidth="1"/>
    <col min="5894" max="5894" width="12.42578125" style="11" customWidth="1"/>
    <col min="5895" max="5895" width="15.7109375" style="11" customWidth="1"/>
    <col min="5896" max="5896" width="8.5703125" style="11" customWidth="1"/>
    <col min="5897" max="5897" width="15.7109375" style="11" customWidth="1"/>
    <col min="5898" max="5898" width="10.5703125" style="11" customWidth="1"/>
    <col min="5899" max="5899" width="9.140625" style="11"/>
    <col min="5900" max="5900" width="14.85546875" style="11" customWidth="1"/>
    <col min="5901" max="5902" width="9.140625" style="11"/>
    <col min="5903" max="5903" width="12.42578125" style="11" bestFit="1" customWidth="1"/>
    <col min="5904" max="6144" width="9.140625" style="11"/>
    <col min="6145" max="6145" width="2.85546875" style="11" customWidth="1"/>
    <col min="6146" max="6146" width="35.7109375" style="11" customWidth="1"/>
    <col min="6147" max="6147" width="13.5703125" style="11" customWidth="1"/>
    <col min="6148" max="6148" width="11.85546875" style="11" customWidth="1"/>
    <col min="6149" max="6149" width="13" style="11" customWidth="1"/>
    <col min="6150" max="6150" width="12.42578125" style="11" customWidth="1"/>
    <col min="6151" max="6151" width="15.7109375" style="11" customWidth="1"/>
    <col min="6152" max="6152" width="8.5703125" style="11" customWidth="1"/>
    <col min="6153" max="6153" width="15.7109375" style="11" customWidth="1"/>
    <col min="6154" max="6154" width="10.5703125" style="11" customWidth="1"/>
    <col min="6155" max="6155" width="9.140625" style="11"/>
    <col min="6156" max="6156" width="14.85546875" style="11" customWidth="1"/>
    <col min="6157" max="6158" width="9.140625" style="11"/>
    <col min="6159" max="6159" width="12.42578125" style="11" bestFit="1" customWidth="1"/>
    <col min="6160" max="6400" width="9.140625" style="11"/>
    <col min="6401" max="6401" width="2.85546875" style="11" customWidth="1"/>
    <col min="6402" max="6402" width="35.7109375" style="11" customWidth="1"/>
    <col min="6403" max="6403" width="13.5703125" style="11" customWidth="1"/>
    <col min="6404" max="6404" width="11.85546875" style="11" customWidth="1"/>
    <col min="6405" max="6405" width="13" style="11" customWidth="1"/>
    <col min="6406" max="6406" width="12.42578125" style="11" customWidth="1"/>
    <col min="6407" max="6407" width="15.7109375" style="11" customWidth="1"/>
    <col min="6408" max="6408" width="8.5703125" style="11" customWidth="1"/>
    <col min="6409" max="6409" width="15.7109375" style="11" customWidth="1"/>
    <col min="6410" max="6410" width="10.5703125" style="11" customWidth="1"/>
    <col min="6411" max="6411" width="9.140625" style="11"/>
    <col min="6412" max="6412" width="14.85546875" style="11" customWidth="1"/>
    <col min="6413" max="6414" width="9.140625" style="11"/>
    <col min="6415" max="6415" width="12.42578125" style="11" bestFit="1" customWidth="1"/>
    <col min="6416" max="6656" width="9.140625" style="11"/>
    <col min="6657" max="6657" width="2.85546875" style="11" customWidth="1"/>
    <col min="6658" max="6658" width="35.7109375" style="11" customWidth="1"/>
    <col min="6659" max="6659" width="13.5703125" style="11" customWidth="1"/>
    <col min="6660" max="6660" width="11.85546875" style="11" customWidth="1"/>
    <col min="6661" max="6661" width="13" style="11" customWidth="1"/>
    <col min="6662" max="6662" width="12.42578125" style="11" customWidth="1"/>
    <col min="6663" max="6663" width="15.7109375" style="11" customWidth="1"/>
    <col min="6664" max="6664" width="8.5703125" style="11" customWidth="1"/>
    <col min="6665" max="6665" width="15.7109375" style="11" customWidth="1"/>
    <col min="6666" max="6666" width="10.5703125" style="11" customWidth="1"/>
    <col min="6667" max="6667" width="9.140625" style="11"/>
    <col min="6668" max="6668" width="14.85546875" style="11" customWidth="1"/>
    <col min="6669" max="6670" width="9.140625" style="11"/>
    <col min="6671" max="6671" width="12.42578125" style="11" bestFit="1" customWidth="1"/>
    <col min="6672" max="6912" width="9.140625" style="11"/>
    <col min="6913" max="6913" width="2.85546875" style="11" customWidth="1"/>
    <col min="6914" max="6914" width="35.7109375" style="11" customWidth="1"/>
    <col min="6915" max="6915" width="13.5703125" style="11" customWidth="1"/>
    <col min="6916" max="6916" width="11.85546875" style="11" customWidth="1"/>
    <col min="6917" max="6917" width="13" style="11" customWidth="1"/>
    <col min="6918" max="6918" width="12.42578125" style="11" customWidth="1"/>
    <col min="6919" max="6919" width="15.7109375" style="11" customWidth="1"/>
    <col min="6920" max="6920" width="8.5703125" style="11" customWidth="1"/>
    <col min="6921" max="6921" width="15.7109375" style="11" customWidth="1"/>
    <col min="6922" max="6922" width="10.5703125" style="11" customWidth="1"/>
    <col min="6923" max="6923" width="9.140625" style="11"/>
    <col min="6924" max="6924" width="14.85546875" style="11" customWidth="1"/>
    <col min="6925" max="6926" width="9.140625" style="11"/>
    <col min="6927" max="6927" width="12.42578125" style="11" bestFit="1" customWidth="1"/>
    <col min="6928" max="7168" width="9.140625" style="11"/>
    <col min="7169" max="7169" width="2.85546875" style="11" customWidth="1"/>
    <col min="7170" max="7170" width="35.7109375" style="11" customWidth="1"/>
    <col min="7171" max="7171" width="13.5703125" style="11" customWidth="1"/>
    <col min="7172" max="7172" width="11.85546875" style="11" customWidth="1"/>
    <col min="7173" max="7173" width="13" style="11" customWidth="1"/>
    <col min="7174" max="7174" width="12.42578125" style="11" customWidth="1"/>
    <col min="7175" max="7175" width="15.7109375" style="11" customWidth="1"/>
    <col min="7176" max="7176" width="8.5703125" style="11" customWidth="1"/>
    <col min="7177" max="7177" width="15.7109375" style="11" customWidth="1"/>
    <col min="7178" max="7178" width="10.5703125" style="11" customWidth="1"/>
    <col min="7179" max="7179" width="9.140625" style="11"/>
    <col min="7180" max="7180" width="14.85546875" style="11" customWidth="1"/>
    <col min="7181" max="7182" width="9.140625" style="11"/>
    <col min="7183" max="7183" width="12.42578125" style="11" bestFit="1" customWidth="1"/>
    <col min="7184" max="7424" width="9.140625" style="11"/>
    <col min="7425" max="7425" width="2.85546875" style="11" customWidth="1"/>
    <col min="7426" max="7426" width="35.7109375" style="11" customWidth="1"/>
    <col min="7427" max="7427" width="13.5703125" style="11" customWidth="1"/>
    <col min="7428" max="7428" width="11.85546875" style="11" customWidth="1"/>
    <col min="7429" max="7429" width="13" style="11" customWidth="1"/>
    <col min="7430" max="7430" width="12.42578125" style="11" customWidth="1"/>
    <col min="7431" max="7431" width="15.7109375" style="11" customWidth="1"/>
    <col min="7432" max="7432" width="8.5703125" style="11" customWidth="1"/>
    <col min="7433" max="7433" width="15.7109375" style="11" customWidth="1"/>
    <col min="7434" max="7434" width="10.5703125" style="11" customWidth="1"/>
    <col min="7435" max="7435" width="9.140625" style="11"/>
    <col min="7436" max="7436" width="14.85546875" style="11" customWidth="1"/>
    <col min="7437" max="7438" width="9.140625" style="11"/>
    <col min="7439" max="7439" width="12.42578125" style="11" bestFit="1" customWidth="1"/>
    <col min="7440" max="7680" width="9.140625" style="11"/>
    <col min="7681" max="7681" width="2.85546875" style="11" customWidth="1"/>
    <col min="7682" max="7682" width="35.7109375" style="11" customWidth="1"/>
    <col min="7683" max="7683" width="13.5703125" style="11" customWidth="1"/>
    <col min="7684" max="7684" width="11.85546875" style="11" customWidth="1"/>
    <col min="7685" max="7685" width="13" style="11" customWidth="1"/>
    <col min="7686" max="7686" width="12.42578125" style="11" customWidth="1"/>
    <col min="7687" max="7687" width="15.7109375" style="11" customWidth="1"/>
    <col min="7688" max="7688" width="8.5703125" style="11" customWidth="1"/>
    <col min="7689" max="7689" width="15.7109375" style="11" customWidth="1"/>
    <col min="7690" max="7690" width="10.5703125" style="11" customWidth="1"/>
    <col min="7691" max="7691" width="9.140625" style="11"/>
    <col min="7692" max="7692" width="14.85546875" style="11" customWidth="1"/>
    <col min="7693" max="7694" width="9.140625" style="11"/>
    <col min="7695" max="7695" width="12.42578125" style="11" bestFit="1" customWidth="1"/>
    <col min="7696" max="7936" width="9.140625" style="11"/>
    <col min="7937" max="7937" width="2.85546875" style="11" customWidth="1"/>
    <col min="7938" max="7938" width="35.7109375" style="11" customWidth="1"/>
    <col min="7939" max="7939" width="13.5703125" style="11" customWidth="1"/>
    <col min="7940" max="7940" width="11.85546875" style="11" customWidth="1"/>
    <col min="7941" max="7941" width="13" style="11" customWidth="1"/>
    <col min="7942" max="7942" width="12.42578125" style="11" customWidth="1"/>
    <col min="7943" max="7943" width="15.7109375" style="11" customWidth="1"/>
    <col min="7944" max="7944" width="8.5703125" style="11" customWidth="1"/>
    <col min="7945" max="7945" width="15.7109375" style="11" customWidth="1"/>
    <col min="7946" max="7946" width="10.5703125" style="11" customWidth="1"/>
    <col min="7947" max="7947" width="9.140625" style="11"/>
    <col min="7948" max="7948" width="14.85546875" style="11" customWidth="1"/>
    <col min="7949" max="7950" width="9.140625" style="11"/>
    <col min="7951" max="7951" width="12.42578125" style="11" bestFit="1" customWidth="1"/>
    <col min="7952" max="8192" width="9.140625" style="11"/>
    <col min="8193" max="8193" width="2.85546875" style="11" customWidth="1"/>
    <col min="8194" max="8194" width="35.7109375" style="11" customWidth="1"/>
    <col min="8195" max="8195" width="13.5703125" style="11" customWidth="1"/>
    <col min="8196" max="8196" width="11.85546875" style="11" customWidth="1"/>
    <col min="8197" max="8197" width="13" style="11" customWidth="1"/>
    <col min="8198" max="8198" width="12.42578125" style="11" customWidth="1"/>
    <col min="8199" max="8199" width="15.7109375" style="11" customWidth="1"/>
    <col min="8200" max="8200" width="8.5703125" style="11" customWidth="1"/>
    <col min="8201" max="8201" width="15.7109375" style="11" customWidth="1"/>
    <col min="8202" max="8202" width="10.5703125" style="11" customWidth="1"/>
    <col min="8203" max="8203" width="9.140625" style="11"/>
    <col min="8204" max="8204" width="14.85546875" style="11" customWidth="1"/>
    <col min="8205" max="8206" width="9.140625" style="11"/>
    <col min="8207" max="8207" width="12.42578125" style="11" bestFit="1" customWidth="1"/>
    <col min="8208" max="8448" width="9.140625" style="11"/>
    <col min="8449" max="8449" width="2.85546875" style="11" customWidth="1"/>
    <col min="8450" max="8450" width="35.7109375" style="11" customWidth="1"/>
    <col min="8451" max="8451" width="13.5703125" style="11" customWidth="1"/>
    <col min="8452" max="8452" width="11.85546875" style="11" customWidth="1"/>
    <col min="8453" max="8453" width="13" style="11" customWidth="1"/>
    <col min="8454" max="8454" width="12.42578125" style="11" customWidth="1"/>
    <col min="8455" max="8455" width="15.7109375" style="11" customWidth="1"/>
    <col min="8456" max="8456" width="8.5703125" style="11" customWidth="1"/>
    <col min="8457" max="8457" width="15.7109375" style="11" customWidth="1"/>
    <col min="8458" max="8458" width="10.5703125" style="11" customWidth="1"/>
    <col min="8459" max="8459" width="9.140625" style="11"/>
    <col min="8460" max="8460" width="14.85546875" style="11" customWidth="1"/>
    <col min="8461" max="8462" width="9.140625" style="11"/>
    <col min="8463" max="8463" width="12.42578125" style="11" bestFit="1" customWidth="1"/>
    <col min="8464" max="8704" width="9.140625" style="11"/>
    <col min="8705" max="8705" width="2.85546875" style="11" customWidth="1"/>
    <col min="8706" max="8706" width="35.7109375" style="11" customWidth="1"/>
    <col min="8707" max="8707" width="13.5703125" style="11" customWidth="1"/>
    <col min="8708" max="8708" width="11.85546875" style="11" customWidth="1"/>
    <col min="8709" max="8709" width="13" style="11" customWidth="1"/>
    <col min="8710" max="8710" width="12.42578125" style="11" customWidth="1"/>
    <col min="8711" max="8711" width="15.7109375" style="11" customWidth="1"/>
    <col min="8712" max="8712" width="8.5703125" style="11" customWidth="1"/>
    <col min="8713" max="8713" width="15.7109375" style="11" customWidth="1"/>
    <col min="8714" max="8714" width="10.5703125" style="11" customWidth="1"/>
    <col min="8715" max="8715" width="9.140625" style="11"/>
    <col min="8716" max="8716" width="14.85546875" style="11" customWidth="1"/>
    <col min="8717" max="8718" width="9.140625" style="11"/>
    <col min="8719" max="8719" width="12.42578125" style="11" bestFit="1" customWidth="1"/>
    <col min="8720" max="8960" width="9.140625" style="11"/>
    <col min="8961" max="8961" width="2.85546875" style="11" customWidth="1"/>
    <col min="8962" max="8962" width="35.7109375" style="11" customWidth="1"/>
    <col min="8963" max="8963" width="13.5703125" style="11" customWidth="1"/>
    <col min="8964" max="8964" width="11.85546875" style="11" customWidth="1"/>
    <col min="8965" max="8965" width="13" style="11" customWidth="1"/>
    <col min="8966" max="8966" width="12.42578125" style="11" customWidth="1"/>
    <col min="8967" max="8967" width="15.7109375" style="11" customWidth="1"/>
    <col min="8968" max="8968" width="8.5703125" style="11" customWidth="1"/>
    <col min="8969" max="8969" width="15.7109375" style="11" customWidth="1"/>
    <col min="8970" max="8970" width="10.5703125" style="11" customWidth="1"/>
    <col min="8971" max="8971" width="9.140625" style="11"/>
    <col min="8972" max="8972" width="14.85546875" style="11" customWidth="1"/>
    <col min="8973" max="8974" width="9.140625" style="11"/>
    <col min="8975" max="8975" width="12.42578125" style="11" bestFit="1" customWidth="1"/>
    <col min="8976" max="9216" width="9.140625" style="11"/>
    <col min="9217" max="9217" width="2.85546875" style="11" customWidth="1"/>
    <col min="9218" max="9218" width="35.7109375" style="11" customWidth="1"/>
    <col min="9219" max="9219" width="13.5703125" style="11" customWidth="1"/>
    <col min="9220" max="9220" width="11.85546875" style="11" customWidth="1"/>
    <col min="9221" max="9221" width="13" style="11" customWidth="1"/>
    <col min="9222" max="9222" width="12.42578125" style="11" customWidth="1"/>
    <col min="9223" max="9223" width="15.7109375" style="11" customWidth="1"/>
    <col min="9224" max="9224" width="8.5703125" style="11" customWidth="1"/>
    <col min="9225" max="9225" width="15.7109375" style="11" customWidth="1"/>
    <col min="9226" max="9226" width="10.5703125" style="11" customWidth="1"/>
    <col min="9227" max="9227" width="9.140625" style="11"/>
    <col min="9228" max="9228" width="14.85546875" style="11" customWidth="1"/>
    <col min="9229" max="9230" width="9.140625" style="11"/>
    <col min="9231" max="9231" width="12.42578125" style="11" bestFit="1" customWidth="1"/>
    <col min="9232" max="9472" width="9.140625" style="11"/>
    <col min="9473" max="9473" width="2.85546875" style="11" customWidth="1"/>
    <col min="9474" max="9474" width="35.7109375" style="11" customWidth="1"/>
    <col min="9475" max="9475" width="13.5703125" style="11" customWidth="1"/>
    <col min="9476" max="9476" width="11.85546875" style="11" customWidth="1"/>
    <col min="9477" max="9477" width="13" style="11" customWidth="1"/>
    <col min="9478" max="9478" width="12.42578125" style="11" customWidth="1"/>
    <col min="9479" max="9479" width="15.7109375" style="11" customWidth="1"/>
    <col min="9480" max="9480" width="8.5703125" style="11" customWidth="1"/>
    <col min="9481" max="9481" width="15.7109375" style="11" customWidth="1"/>
    <col min="9482" max="9482" width="10.5703125" style="11" customWidth="1"/>
    <col min="9483" max="9483" width="9.140625" style="11"/>
    <col min="9484" max="9484" width="14.85546875" style="11" customWidth="1"/>
    <col min="9485" max="9486" width="9.140625" style="11"/>
    <col min="9487" max="9487" width="12.42578125" style="11" bestFit="1" customWidth="1"/>
    <col min="9488" max="9728" width="9.140625" style="11"/>
    <col min="9729" max="9729" width="2.85546875" style="11" customWidth="1"/>
    <col min="9730" max="9730" width="35.7109375" style="11" customWidth="1"/>
    <col min="9731" max="9731" width="13.5703125" style="11" customWidth="1"/>
    <col min="9732" max="9732" width="11.85546875" style="11" customWidth="1"/>
    <col min="9733" max="9733" width="13" style="11" customWidth="1"/>
    <col min="9734" max="9734" width="12.42578125" style="11" customWidth="1"/>
    <col min="9735" max="9735" width="15.7109375" style="11" customWidth="1"/>
    <col min="9736" max="9736" width="8.5703125" style="11" customWidth="1"/>
    <col min="9737" max="9737" width="15.7109375" style="11" customWidth="1"/>
    <col min="9738" max="9738" width="10.5703125" style="11" customWidth="1"/>
    <col min="9739" max="9739" width="9.140625" style="11"/>
    <col min="9740" max="9740" width="14.85546875" style="11" customWidth="1"/>
    <col min="9741" max="9742" width="9.140625" style="11"/>
    <col min="9743" max="9743" width="12.42578125" style="11" bestFit="1" customWidth="1"/>
    <col min="9744" max="9984" width="9.140625" style="11"/>
    <col min="9985" max="9985" width="2.85546875" style="11" customWidth="1"/>
    <col min="9986" max="9986" width="35.7109375" style="11" customWidth="1"/>
    <col min="9987" max="9987" width="13.5703125" style="11" customWidth="1"/>
    <col min="9988" max="9988" width="11.85546875" style="11" customWidth="1"/>
    <col min="9989" max="9989" width="13" style="11" customWidth="1"/>
    <col min="9990" max="9990" width="12.42578125" style="11" customWidth="1"/>
    <col min="9991" max="9991" width="15.7109375" style="11" customWidth="1"/>
    <col min="9992" max="9992" width="8.5703125" style="11" customWidth="1"/>
    <col min="9993" max="9993" width="15.7109375" style="11" customWidth="1"/>
    <col min="9994" max="9994" width="10.5703125" style="11" customWidth="1"/>
    <col min="9995" max="9995" width="9.140625" style="11"/>
    <col min="9996" max="9996" width="14.85546875" style="11" customWidth="1"/>
    <col min="9997" max="9998" width="9.140625" style="11"/>
    <col min="9999" max="9999" width="12.42578125" style="11" bestFit="1" customWidth="1"/>
    <col min="10000" max="10240" width="9.140625" style="11"/>
    <col min="10241" max="10241" width="2.85546875" style="11" customWidth="1"/>
    <col min="10242" max="10242" width="35.7109375" style="11" customWidth="1"/>
    <col min="10243" max="10243" width="13.5703125" style="11" customWidth="1"/>
    <col min="10244" max="10244" width="11.85546875" style="11" customWidth="1"/>
    <col min="10245" max="10245" width="13" style="11" customWidth="1"/>
    <col min="10246" max="10246" width="12.42578125" style="11" customWidth="1"/>
    <col min="10247" max="10247" width="15.7109375" style="11" customWidth="1"/>
    <col min="10248" max="10248" width="8.5703125" style="11" customWidth="1"/>
    <col min="10249" max="10249" width="15.7109375" style="11" customWidth="1"/>
    <col min="10250" max="10250" width="10.5703125" style="11" customWidth="1"/>
    <col min="10251" max="10251" width="9.140625" style="11"/>
    <col min="10252" max="10252" width="14.85546875" style="11" customWidth="1"/>
    <col min="10253" max="10254" width="9.140625" style="11"/>
    <col min="10255" max="10255" width="12.42578125" style="11" bestFit="1" customWidth="1"/>
    <col min="10256" max="10496" width="9.140625" style="11"/>
    <col min="10497" max="10497" width="2.85546875" style="11" customWidth="1"/>
    <col min="10498" max="10498" width="35.7109375" style="11" customWidth="1"/>
    <col min="10499" max="10499" width="13.5703125" style="11" customWidth="1"/>
    <col min="10500" max="10500" width="11.85546875" style="11" customWidth="1"/>
    <col min="10501" max="10501" width="13" style="11" customWidth="1"/>
    <col min="10502" max="10502" width="12.42578125" style="11" customWidth="1"/>
    <col min="10503" max="10503" width="15.7109375" style="11" customWidth="1"/>
    <col min="10504" max="10504" width="8.5703125" style="11" customWidth="1"/>
    <col min="10505" max="10505" width="15.7109375" style="11" customWidth="1"/>
    <col min="10506" max="10506" width="10.5703125" style="11" customWidth="1"/>
    <col min="10507" max="10507" width="9.140625" style="11"/>
    <col min="10508" max="10508" width="14.85546875" style="11" customWidth="1"/>
    <col min="10509" max="10510" width="9.140625" style="11"/>
    <col min="10511" max="10511" width="12.42578125" style="11" bestFit="1" customWidth="1"/>
    <col min="10512" max="10752" width="9.140625" style="11"/>
    <col min="10753" max="10753" width="2.85546875" style="11" customWidth="1"/>
    <col min="10754" max="10754" width="35.7109375" style="11" customWidth="1"/>
    <col min="10755" max="10755" width="13.5703125" style="11" customWidth="1"/>
    <col min="10756" max="10756" width="11.85546875" style="11" customWidth="1"/>
    <col min="10757" max="10757" width="13" style="11" customWidth="1"/>
    <col min="10758" max="10758" width="12.42578125" style="11" customWidth="1"/>
    <col min="10759" max="10759" width="15.7109375" style="11" customWidth="1"/>
    <col min="10760" max="10760" width="8.5703125" style="11" customWidth="1"/>
    <col min="10761" max="10761" width="15.7109375" style="11" customWidth="1"/>
    <col min="10762" max="10762" width="10.5703125" style="11" customWidth="1"/>
    <col min="10763" max="10763" width="9.140625" style="11"/>
    <col min="10764" max="10764" width="14.85546875" style="11" customWidth="1"/>
    <col min="10765" max="10766" width="9.140625" style="11"/>
    <col min="10767" max="10767" width="12.42578125" style="11" bestFit="1" customWidth="1"/>
    <col min="10768" max="11008" width="9.140625" style="11"/>
    <col min="11009" max="11009" width="2.85546875" style="11" customWidth="1"/>
    <col min="11010" max="11010" width="35.7109375" style="11" customWidth="1"/>
    <col min="11011" max="11011" width="13.5703125" style="11" customWidth="1"/>
    <col min="11012" max="11012" width="11.85546875" style="11" customWidth="1"/>
    <col min="11013" max="11013" width="13" style="11" customWidth="1"/>
    <col min="11014" max="11014" width="12.42578125" style="11" customWidth="1"/>
    <col min="11015" max="11015" width="15.7109375" style="11" customWidth="1"/>
    <col min="11016" max="11016" width="8.5703125" style="11" customWidth="1"/>
    <col min="11017" max="11017" width="15.7109375" style="11" customWidth="1"/>
    <col min="11018" max="11018" width="10.5703125" style="11" customWidth="1"/>
    <col min="11019" max="11019" width="9.140625" style="11"/>
    <col min="11020" max="11020" width="14.85546875" style="11" customWidth="1"/>
    <col min="11021" max="11022" width="9.140625" style="11"/>
    <col min="11023" max="11023" width="12.42578125" style="11" bestFit="1" customWidth="1"/>
    <col min="11024" max="11264" width="9.140625" style="11"/>
    <col min="11265" max="11265" width="2.85546875" style="11" customWidth="1"/>
    <col min="11266" max="11266" width="35.7109375" style="11" customWidth="1"/>
    <col min="11267" max="11267" width="13.5703125" style="11" customWidth="1"/>
    <col min="11268" max="11268" width="11.85546875" style="11" customWidth="1"/>
    <col min="11269" max="11269" width="13" style="11" customWidth="1"/>
    <col min="11270" max="11270" width="12.42578125" style="11" customWidth="1"/>
    <col min="11271" max="11271" width="15.7109375" style="11" customWidth="1"/>
    <col min="11272" max="11272" width="8.5703125" style="11" customWidth="1"/>
    <col min="11273" max="11273" width="15.7109375" style="11" customWidth="1"/>
    <col min="11274" max="11274" width="10.5703125" style="11" customWidth="1"/>
    <col min="11275" max="11275" width="9.140625" style="11"/>
    <col min="11276" max="11276" width="14.85546875" style="11" customWidth="1"/>
    <col min="11277" max="11278" width="9.140625" style="11"/>
    <col min="11279" max="11279" width="12.42578125" style="11" bestFit="1" customWidth="1"/>
    <col min="11280" max="11520" width="9.140625" style="11"/>
    <col min="11521" max="11521" width="2.85546875" style="11" customWidth="1"/>
    <col min="11522" max="11522" width="35.7109375" style="11" customWidth="1"/>
    <col min="11523" max="11523" width="13.5703125" style="11" customWidth="1"/>
    <col min="11524" max="11524" width="11.85546875" style="11" customWidth="1"/>
    <col min="11525" max="11525" width="13" style="11" customWidth="1"/>
    <col min="11526" max="11526" width="12.42578125" style="11" customWidth="1"/>
    <col min="11527" max="11527" width="15.7109375" style="11" customWidth="1"/>
    <col min="11528" max="11528" width="8.5703125" style="11" customWidth="1"/>
    <col min="11529" max="11529" width="15.7109375" style="11" customWidth="1"/>
    <col min="11530" max="11530" width="10.5703125" style="11" customWidth="1"/>
    <col min="11531" max="11531" width="9.140625" style="11"/>
    <col min="11532" max="11532" width="14.85546875" style="11" customWidth="1"/>
    <col min="11533" max="11534" width="9.140625" style="11"/>
    <col min="11535" max="11535" width="12.42578125" style="11" bestFit="1" customWidth="1"/>
    <col min="11536" max="11776" width="9.140625" style="11"/>
    <col min="11777" max="11777" width="2.85546875" style="11" customWidth="1"/>
    <col min="11778" max="11778" width="35.7109375" style="11" customWidth="1"/>
    <col min="11779" max="11779" width="13.5703125" style="11" customWidth="1"/>
    <col min="11780" max="11780" width="11.85546875" style="11" customWidth="1"/>
    <col min="11781" max="11781" width="13" style="11" customWidth="1"/>
    <col min="11782" max="11782" width="12.42578125" style="11" customWidth="1"/>
    <col min="11783" max="11783" width="15.7109375" style="11" customWidth="1"/>
    <col min="11784" max="11784" width="8.5703125" style="11" customWidth="1"/>
    <col min="11785" max="11785" width="15.7109375" style="11" customWidth="1"/>
    <col min="11786" max="11786" width="10.5703125" style="11" customWidth="1"/>
    <col min="11787" max="11787" width="9.140625" style="11"/>
    <col min="11788" max="11788" width="14.85546875" style="11" customWidth="1"/>
    <col min="11789" max="11790" width="9.140625" style="11"/>
    <col min="11791" max="11791" width="12.42578125" style="11" bestFit="1" customWidth="1"/>
    <col min="11792" max="12032" width="9.140625" style="11"/>
    <col min="12033" max="12033" width="2.85546875" style="11" customWidth="1"/>
    <col min="12034" max="12034" width="35.7109375" style="11" customWidth="1"/>
    <col min="12035" max="12035" width="13.5703125" style="11" customWidth="1"/>
    <col min="12036" max="12036" width="11.85546875" style="11" customWidth="1"/>
    <col min="12037" max="12037" width="13" style="11" customWidth="1"/>
    <col min="12038" max="12038" width="12.42578125" style="11" customWidth="1"/>
    <col min="12039" max="12039" width="15.7109375" style="11" customWidth="1"/>
    <col min="12040" max="12040" width="8.5703125" style="11" customWidth="1"/>
    <col min="12041" max="12041" width="15.7109375" style="11" customWidth="1"/>
    <col min="12042" max="12042" width="10.5703125" style="11" customWidth="1"/>
    <col min="12043" max="12043" width="9.140625" style="11"/>
    <col min="12044" max="12044" width="14.85546875" style="11" customWidth="1"/>
    <col min="12045" max="12046" width="9.140625" style="11"/>
    <col min="12047" max="12047" width="12.42578125" style="11" bestFit="1" customWidth="1"/>
    <col min="12048" max="12288" width="9.140625" style="11"/>
    <col min="12289" max="12289" width="2.85546875" style="11" customWidth="1"/>
    <col min="12290" max="12290" width="35.7109375" style="11" customWidth="1"/>
    <col min="12291" max="12291" width="13.5703125" style="11" customWidth="1"/>
    <col min="12292" max="12292" width="11.85546875" style="11" customWidth="1"/>
    <col min="12293" max="12293" width="13" style="11" customWidth="1"/>
    <col min="12294" max="12294" width="12.42578125" style="11" customWidth="1"/>
    <col min="12295" max="12295" width="15.7109375" style="11" customWidth="1"/>
    <col min="12296" max="12296" width="8.5703125" style="11" customWidth="1"/>
    <col min="12297" max="12297" width="15.7109375" style="11" customWidth="1"/>
    <col min="12298" max="12298" width="10.5703125" style="11" customWidth="1"/>
    <col min="12299" max="12299" width="9.140625" style="11"/>
    <col min="12300" max="12300" width="14.85546875" style="11" customWidth="1"/>
    <col min="12301" max="12302" width="9.140625" style="11"/>
    <col min="12303" max="12303" width="12.42578125" style="11" bestFit="1" customWidth="1"/>
    <col min="12304" max="12544" width="9.140625" style="11"/>
    <col min="12545" max="12545" width="2.85546875" style="11" customWidth="1"/>
    <col min="12546" max="12546" width="35.7109375" style="11" customWidth="1"/>
    <col min="12547" max="12547" width="13.5703125" style="11" customWidth="1"/>
    <col min="12548" max="12548" width="11.85546875" style="11" customWidth="1"/>
    <col min="12549" max="12549" width="13" style="11" customWidth="1"/>
    <col min="12550" max="12550" width="12.42578125" style="11" customWidth="1"/>
    <col min="12551" max="12551" width="15.7109375" style="11" customWidth="1"/>
    <col min="12552" max="12552" width="8.5703125" style="11" customWidth="1"/>
    <col min="12553" max="12553" width="15.7109375" style="11" customWidth="1"/>
    <col min="12554" max="12554" width="10.5703125" style="11" customWidth="1"/>
    <col min="12555" max="12555" width="9.140625" style="11"/>
    <col min="12556" max="12556" width="14.85546875" style="11" customWidth="1"/>
    <col min="12557" max="12558" width="9.140625" style="11"/>
    <col min="12559" max="12559" width="12.42578125" style="11" bestFit="1" customWidth="1"/>
    <col min="12560" max="12800" width="9.140625" style="11"/>
    <col min="12801" max="12801" width="2.85546875" style="11" customWidth="1"/>
    <col min="12802" max="12802" width="35.7109375" style="11" customWidth="1"/>
    <col min="12803" max="12803" width="13.5703125" style="11" customWidth="1"/>
    <col min="12804" max="12804" width="11.85546875" style="11" customWidth="1"/>
    <col min="12805" max="12805" width="13" style="11" customWidth="1"/>
    <col min="12806" max="12806" width="12.42578125" style="11" customWidth="1"/>
    <col min="12807" max="12807" width="15.7109375" style="11" customWidth="1"/>
    <col min="12808" max="12808" width="8.5703125" style="11" customWidth="1"/>
    <col min="12809" max="12809" width="15.7109375" style="11" customWidth="1"/>
    <col min="12810" max="12810" width="10.5703125" style="11" customWidth="1"/>
    <col min="12811" max="12811" width="9.140625" style="11"/>
    <col min="12812" max="12812" width="14.85546875" style="11" customWidth="1"/>
    <col min="12813" max="12814" width="9.140625" style="11"/>
    <col min="12815" max="12815" width="12.42578125" style="11" bestFit="1" customWidth="1"/>
    <col min="12816" max="13056" width="9.140625" style="11"/>
    <col min="13057" max="13057" width="2.85546875" style="11" customWidth="1"/>
    <col min="13058" max="13058" width="35.7109375" style="11" customWidth="1"/>
    <col min="13059" max="13059" width="13.5703125" style="11" customWidth="1"/>
    <col min="13060" max="13060" width="11.85546875" style="11" customWidth="1"/>
    <col min="13061" max="13061" width="13" style="11" customWidth="1"/>
    <col min="13062" max="13062" width="12.42578125" style="11" customWidth="1"/>
    <col min="13063" max="13063" width="15.7109375" style="11" customWidth="1"/>
    <col min="13064" max="13064" width="8.5703125" style="11" customWidth="1"/>
    <col min="13065" max="13065" width="15.7109375" style="11" customWidth="1"/>
    <col min="13066" max="13066" width="10.5703125" style="11" customWidth="1"/>
    <col min="13067" max="13067" width="9.140625" style="11"/>
    <col min="13068" max="13068" width="14.85546875" style="11" customWidth="1"/>
    <col min="13069" max="13070" width="9.140625" style="11"/>
    <col min="13071" max="13071" width="12.42578125" style="11" bestFit="1" customWidth="1"/>
    <col min="13072" max="13312" width="9.140625" style="11"/>
    <col min="13313" max="13313" width="2.85546875" style="11" customWidth="1"/>
    <col min="13314" max="13314" width="35.7109375" style="11" customWidth="1"/>
    <col min="13315" max="13315" width="13.5703125" style="11" customWidth="1"/>
    <col min="13316" max="13316" width="11.85546875" style="11" customWidth="1"/>
    <col min="13317" max="13317" width="13" style="11" customWidth="1"/>
    <col min="13318" max="13318" width="12.42578125" style="11" customWidth="1"/>
    <col min="13319" max="13319" width="15.7109375" style="11" customWidth="1"/>
    <col min="13320" max="13320" width="8.5703125" style="11" customWidth="1"/>
    <col min="13321" max="13321" width="15.7109375" style="11" customWidth="1"/>
    <col min="13322" max="13322" width="10.5703125" style="11" customWidth="1"/>
    <col min="13323" max="13323" width="9.140625" style="11"/>
    <col min="13324" max="13324" width="14.85546875" style="11" customWidth="1"/>
    <col min="13325" max="13326" width="9.140625" style="11"/>
    <col min="13327" max="13327" width="12.42578125" style="11" bestFit="1" customWidth="1"/>
    <col min="13328" max="13568" width="9.140625" style="11"/>
    <col min="13569" max="13569" width="2.85546875" style="11" customWidth="1"/>
    <col min="13570" max="13570" width="35.7109375" style="11" customWidth="1"/>
    <col min="13571" max="13571" width="13.5703125" style="11" customWidth="1"/>
    <col min="13572" max="13572" width="11.85546875" style="11" customWidth="1"/>
    <col min="13573" max="13573" width="13" style="11" customWidth="1"/>
    <col min="13574" max="13574" width="12.42578125" style="11" customWidth="1"/>
    <col min="13575" max="13575" width="15.7109375" style="11" customWidth="1"/>
    <col min="13576" max="13576" width="8.5703125" style="11" customWidth="1"/>
    <col min="13577" max="13577" width="15.7109375" style="11" customWidth="1"/>
    <col min="13578" max="13578" width="10.5703125" style="11" customWidth="1"/>
    <col min="13579" max="13579" width="9.140625" style="11"/>
    <col min="13580" max="13580" width="14.85546875" style="11" customWidth="1"/>
    <col min="13581" max="13582" width="9.140625" style="11"/>
    <col min="13583" max="13583" width="12.42578125" style="11" bestFit="1" customWidth="1"/>
    <col min="13584" max="13824" width="9.140625" style="11"/>
    <col min="13825" max="13825" width="2.85546875" style="11" customWidth="1"/>
    <col min="13826" max="13826" width="35.7109375" style="11" customWidth="1"/>
    <col min="13827" max="13827" width="13.5703125" style="11" customWidth="1"/>
    <col min="13828" max="13828" width="11.85546875" style="11" customWidth="1"/>
    <col min="13829" max="13829" width="13" style="11" customWidth="1"/>
    <col min="13830" max="13830" width="12.42578125" style="11" customWidth="1"/>
    <col min="13831" max="13831" width="15.7109375" style="11" customWidth="1"/>
    <col min="13832" max="13832" width="8.5703125" style="11" customWidth="1"/>
    <col min="13833" max="13833" width="15.7109375" style="11" customWidth="1"/>
    <col min="13834" max="13834" width="10.5703125" style="11" customWidth="1"/>
    <col min="13835" max="13835" width="9.140625" style="11"/>
    <col min="13836" max="13836" width="14.85546875" style="11" customWidth="1"/>
    <col min="13837" max="13838" width="9.140625" style="11"/>
    <col min="13839" max="13839" width="12.42578125" style="11" bestFit="1" customWidth="1"/>
    <col min="13840" max="14080" width="9.140625" style="11"/>
    <col min="14081" max="14081" width="2.85546875" style="11" customWidth="1"/>
    <col min="14082" max="14082" width="35.7109375" style="11" customWidth="1"/>
    <col min="14083" max="14083" width="13.5703125" style="11" customWidth="1"/>
    <col min="14084" max="14084" width="11.85546875" style="11" customWidth="1"/>
    <col min="14085" max="14085" width="13" style="11" customWidth="1"/>
    <col min="14086" max="14086" width="12.42578125" style="11" customWidth="1"/>
    <col min="14087" max="14087" width="15.7109375" style="11" customWidth="1"/>
    <col min="14088" max="14088" width="8.5703125" style="11" customWidth="1"/>
    <col min="14089" max="14089" width="15.7109375" style="11" customWidth="1"/>
    <col min="14090" max="14090" width="10.5703125" style="11" customWidth="1"/>
    <col min="14091" max="14091" width="9.140625" style="11"/>
    <col min="14092" max="14092" width="14.85546875" style="11" customWidth="1"/>
    <col min="14093" max="14094" width="9.140625" style="11"/>
    <col min="14095" max="14095" width="12.42578125" style="11" bestFit="1" customWidth="1"/>
    <col min="14096" max="14336" width="9.140625" style="11"/>
    <col min="14337" max="14337" width="2.85546875" style="11" customWidth="1"/>
    <col min="14338" max="14338" width="35.7109375" style="11" customWidth="1"/>
    <col min="14339" max="14339" width="13.5703125" style="11" customWidth="1"/>
    <col min="14340" max="14340" width="11.85546875" style="11" customWidth="1"/>
    <col min="14341" max="14341" width="13" style="11" customWidth="1"/>
    <col min="14342" max="14342" width="12.42578125" style="11" customWidth="1"/>
    <col min="14343" max="14343" width="15.7109375" style="11" customWidth="1"/>
    <col min="14344" max="14344" width="8.5703125" style="11" customWidth="1"/>
    <col min="14345" max="14345" width="15.7109375" style="11" customWidth="1"/>
    <col min="14346" max="14346" width="10.5703125" style="11" customWidth="1"/>
    <col min="14347" max="14347" width="9.140625" style="11"/>
    <col min="14348" max="14348" width="14.85546875" style="11" customWidth="1"/>
    <col min="14349" max="14350" width="9.140625" style="11"/>
    <col min="14351" max="14351" width="12.42578125" style="11" bestFit="1" customWidth="1"/>
    <col min="14352" max="14592" width="9.140625" style="11"/>
    <col min="14593" max="14593" width="2.85546875" style="11" customWidth="1"/>
    <col min="14594" max="14594" width="35.7109375" style="11" customWidth="1"/>
    <col min="14595" max="14595" width="13.5703125" style="11" customWidth="1"/>
    <col min="14596" max="14596" width="11.85546875" style="11" customWidth="1"/>
    <col min="14597" max="14597" width="13" style="11" customWidth="1"/>
    <col min="14598" max="14598" width="12.42578125" style="11" customWidth="1"/>
    <col min="14599" max="14599" width="15.7109375" style="11" customWidth="1"/>
    <col min="14600" max="14600" width="8.5703125" style="11" customWidth="1"/>
    <col min="14601" max="14601" width="15.7109375" style="11" customWidth="1"/>
    <col min="14602" max="14602" width="10.5703125" style="11" customWidth="1"/>
    <col min="14603" max="14603" width="9.140625" style="11"/>
    <col min="14604" max="14604" width="14.85546875" style="11" customWidth="1"/>
    <col min="14605" max="14606" width="9.140625" style="11"/>
    <col min="14607" max="14607" width="12.42578125" style="11" bestFit="1" customWidth="1"/>
    <col min="14608" max="14848" width="9.140625" style="11"/>
    <col min="14849" max="14849" width="2.85546875" style="11" customWidth="1"/>
    <col min="14850" max="14850" width="35.7109375" style="11" customWidth="1"/>
    <col min="14851" max="14851" width="13.5703125" style="11" customWidth="1"/>
    <col min="14852" max="14852" width="11.85546875" style="11" customWidth="1"/>
    <col min="14853" max="14853" width="13" style="11" customWidth="1"/>
    <col min="14854" max="14854" width="12.42578125" style="11" customWidth="1"/>
    <col min="14855" max="14855" width="15.7109375" style="11" customWidth="1"/>
    <col min="14856" max="14856" width="8.5703125" style="11" customWidth="1"/>
    <col min="14857" max="14857" width="15.7109375" style="11" customWidth="1"/>
    <col min="14858" max="14858" width="10.5703125" style="11" customWidth="1"/>
    <col min="14859" max="14859" width="9.140625" style="11"/>
    <col min="14860" max="14860" width="14.85546875" style="11" customWidth="1"/>
    <col min="14861" max="14862" width="9.140625" style="11"/>
    <col min="14863" max="14863" width="12.42578125" style="11" bestFit="1" customWidth="1"/>
    <col min="14864" max="15104" width="9.140625" style="11"/>
    <col min="15105" max="15105" width="2.85546875" style="11" customWidth="1"/>
    <col min="15106" max="15106" width="35.7109375" style="11" customWidth="1"/>
    <col min="15107" max="15107" width="13.5703125" style="11" customWidth="1"/>
    <col min="15108" max="15108" width="11.85546875" style="11" customWidth="1"/>
    <col min="15109" max="15109" width="13" style="11" customWidth="1"/>
    <col min="15110" max="15110" width="12.42578125" style="11" customWidth="1"/>
    <col min="15111" max="15111" width="15.7109375" style="11" customWidth="1"/>
    <col min="15112" max="15112" width="8.5703125" style="11" customWidth="1"/>
    <col min="15113" max="15113" width="15.7109375" style="11" customWidth="1"/>
    <col min="15114" max="15114" width="10.5703125" style="11" customWidth="1"/>
    <col min="15115" max="15115" width="9.140625" style="11"/>
    <col min="15116" max="15116" width="14.85546875" style="11" customWidth="1"/>
    <col min="15117" max="15118" width="9.140625" style="11"/>
    <col min="15119" max="15119" width="12.42578125" style="11" bestFit="1" customWidth="1"/>
    <col min="15120" max="15360" width="9.140625" style="11"/>
    <col min="15361" max="15361" width="2.85546875" style="11" customWidth="1"/>
    <col min="15362" max="15362" width="35.7109375" style="11" customWidth="1"/>
    <col min="15363" max="15363" width="13.5703125" style="11" customWidth="1"/>
    <col min="15364" max="15364" width="11.85546875" style="11" customWidth="1"/>
    <col min="15365" max="15365" width="13" style="11" customWidth="1"/>
    <col min="15366" max="15366" width="12.42578125" style="11" customWidth="1"/>
    <col min="15367" max="15367" width="15.7109375" style="11" customWidth="1"/>
    <col min="15368" max="15368" width="8.5703125" style="11" customWidth="1"/>
    <col min="15369" max="15369" width="15.7109375" style="11" customWidth="1"/>
    <col min="15370" max="15370" width="10.5703125" style="11" customWidth="1"/>
    <col min="15371" max="15371" width="9.140625" style="11"/>
    <col min="15372" max="15372" width="14.85546875" style="11" customWidth="1"/>
    <col min="15373" max="15374" width="9.140625" style="11"/>
    <col min="15375" max="15375" width="12.42578125" style="11" bestFit="1" customWidth="1"/>
    <col min="15376" max="15616" width="9.140625" style="11"/>
    <col min="15617" max="15617" width="2.85546875" style="11" customWidth="1"/>
    <col min="15618" max="15618" width="35.7109375" style="11" customWidth="1"/>
    <col min="15619" max="15619" width="13.5703125" style="11" customWidth="1"/>
    <col min="15620" max="15620" width="11.85546875" style="11" customWidth="1"/>
    <col min="15621" max="15621" width="13" style="11" customWidth="1"/>
    <col min="15622" max="15622" width="12.42578125" style="11" customWidth="1"/>
    <col min="15623" max="15623" width="15.7109375" style="11" customWidth="1"/>
    <col min="15624" max="15624" width="8.5703125" style="11" customWidth="1"/>
    <col min="15625" max="15625" width="15.7109375" style="11" customWidth="1"/>
    <col min="15626" max="15626" width="10.5703125" style="11" customWidth="1"/>
    <col min="15627" max="15627" width="9.140625" style="11"/>
    <col min="15628" max="15628" width="14.85546875" style="11" customWidth="1"/>
    <col min="15629" max="15630" width="9.140625" style="11"/>
    <col min="15631" max="15631" width="12.42578125" style="11" bestFit="1" customWidth="1"/>
    <col min="15632" max="15872" width="9.140625" style="11"/>
    <col min="15873" max="15873" width="2.85546875" style="11" customWidth="1"/>
    <col min="15874" max="15874" width="35.7109375" style="11" customWidth="1"/>
    <col min="15875" max="15875" width="13.5703125" style="11" customWidth="1"/>
    <col min="15876" max="15876" width="11.85546875" style="11" customWidth="1"/>
    <col min="15877" max="15877" width="13" style="11" customWidth="1"/>
    <col min="15878" max="15878" width="12.42578125" style="11" customWidth="1"/>
    <col min="15879" max="15879" width="15.7109375" style="11" customWidth="1"/>
    <col min="15880" max="15880" width="8.5703125" style="11" customWidth="1"/>
    <col min="15881" max="15881" width="15.7109375" style="11" customWidth="1"/>
    <col min="15882" max="15882" width="10.5703125" style="11" customWidth="1"/>
    <col min="15883" max="15883" width="9.140625" style="11"/>
    <col min="15884" max="15884" width="14.85546875" style="11" customWidth="1"/>
    <col min="15885" max="15886" width="9.140625" style="11"/>
    <col min="15887" max="15887" width="12.42578125" style="11" bestFit="1" customWidth="1"/>
    <col min="15888" max="16128" width="9.140625" style="11"/>
    <col min="16129" max="16129" width="2.85546875" style="11" customWidth="1"/>
    <col min="16130" max="16130" width="35.7109375" style="11" customWidth="1"/>
    <col min="16131" max="16131" width="13.5703125" style="11" customWidth="1"/>
    <col min="16132" max="16132" width="11.85546875" style="11" customWidth="1"/>
    <col min="16133" max="16133" width="13" style="11" customWidth="1"/>
    <col min="16134" max="16134" width="12.42578125" style="11" customWidth="1"/>
    <col min="16135" max="16135" width="15.7109375" style="11" customWidth="1"/>
    <col min="16136" max="16136" width="8.5703125" style="11" customWidth="1"/>
    <col min="16137" max="16137" width="15.7109375" style="11" customWidth="1"/>
    <col min="16138" max="16138" width="10.5703125" style="11" customWidth="1"/>
    <col min="16139" max="16139" width="9.140625" style="11"/>
    <col min="16140" max="16140" width="14.85546875" style="11" customWidth="1"/>
    <col min="16141" max="16142" width="9.140625" style="11"/>
    <col min="16143" max="16143" width="12.42578125" style="11" bestFit="1" customWidth="1"/>
    <col min="16144" max="16384" width="9.140625" style="11"/>
  </cols>
  <sheetData>
    <row r="1" spans="1:15" s="3" customFormat="1" ht="18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5" s="3" customFormat="1" ht="18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5" s="3" customFormat="1" ht="18" customHeight="1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5" spans="1:15" ht="18" customHeight="1" x14ac:dyDescent="0.2">
      <c r="A5" s="4" t="s">
        <v>3</v>
      </c>
      <c r="B5" s="5"/>
      <c r="C5" s="4" t="s">
        <v>4</v>
      </c>
      <c r="D5" s="6" t="s">
        <v>5</v>
      </c>
      <c r="E5" s="7" t="s">
        <v>6</v>
      </c>
      <c r="F5" s="4" t="s">
        <v>7</v>
      </c>
      <c r="G5" s="8" t="s">
        <v>8</v>
      </c>
      <c r="H5" s="9"/>
      <c r="I5" s="10" t="s">
        <v>9</v>
      </c>
      <c r="J5" s="10"/>
      <c r="O5" s="11" t="s">
        <v>10</v>
      </c>
    </row>
    <row r="6" spans="1:15" ht="18" customHeight="1" x14ac:dyDescent="0.2">
      <c r="A6" s="8"/>
      <c r="B6" s="12"/>
      <c r="C6" s="8"/>
      <c r="D6" s="13"/>
      <c r="E6" s="14"/>
      <c r="F6" s="8"/>
      <c r="G6" s="15" t="s">
        <v>11</v>
      </c>
      <c r="H6" s="15" t="s">
        <v>12</v>
      </c>
      <c r="I6" s="15" t="s">
        <v>11</v>
      </c>
      <c r="J6" s="15" t="s">
        <v>12</v>
      </c>
    </row>
    <row r="7" spans="1:15" ht="18" customHeight="1" x14ac:dyDescent="0.2">
      <c r="A7" s="16" t="s">
        <v>13</v>
      </c>
      <c r="B7" s="17"/>
      <c r="C7" s="18">
        <f>SUM(C8)</f>
        <v>7861285</v>
      </c>
      <c r="D7" s="18">
        <f t="shared" ref="D7:G7" si="0">SUM(D8)</f>
        <v>343150</v>
      </c>
      <c r="E7" s="18">
        <f t="shared" si="0"/>
        <v>200000</v>
      </c>
      <c r="F7" s="18">
        <f t="shared" si="0"/>
        <v>8004435</v>
      </c>
      <c r="G7" s="18">
        <f t="shared" si="0"/>
        <v>7260667.3499999996</v>
      </c>
      <c r="H7" s="19">
        <f>SUM(G7)*100/F7</f>
        <v>90.708055596678591</v>
      </c>
      <c r="I7" s="19">
        <f>SUM(F7)-G7</f>
        <v>743767.65000000037</v>
      </c>
      <c r="J7" s="19">
        <f>SUM(I7)*100/F7</f>
        <v>9.2919444033214127</v>
      </c>
      <c r="L7" s="20"/>
      <c r="O7" s="11">
        <v>7260667.3499999996</v>
      </c>
    </row>
    <row r="8" spans="1:15" ht="18" customHeight="1" x14ac:dyDescent="0.2">
      <c r="A8" s="21"/>
      <c r="B8" s="22" t="s">
        <v>14</v>
      </c>
      <c r="C8" s="23">
        <v>7861285</v>
      </c>
      <c r="D8" s="24">
        <v>343150</v>
      </c>
      <c r="E8" s="25">
        <v>200000</v>
      </c>
      <c r="F8" s="25">
        <f t="shared" ref="F8:F69" si="1">SUM(C8)+D8-E8</f>
        <v>8004435</v>
      </c>
      <c r="G8" s="23">
        <v>7260667.3499999996</v>
      </c>
      <c r="H8" s="19">
        <f t="shared" ref="H8:H70" si="2">SUM(G8)*100/F8</f>
        <v>90.708055596678591</v>
      </c>
      <c r="I8" s="23">
        <f>SUM(F8)-G8</f>
        <v>743767.65000000037</v>
      </c>
      <c r="J8" s="19">
        <f t="shared" ref="J8:J70" si="3">SUM(I8)*100/F8</f>
        <v>9.2919444033214127</v>
      </c>
      <c r="L8" s="20"/>
      <c r="O8" s="11">
        <v>7260667.3499999996</v>
      </c>
    </row>
    <row r="9" spans="1:15" ht="18" customHeight="1" x14ac:dyDescent="0.2">
      <c r="A9" s="26" t="s">
        <v>15</v>
      </c>
      <c r="B9" s="27"/>
      <c r="C9" s="19">
        <f>SUM(C10:C17)</f>
        <v>8191580</v>
      </c>
      <c r="D9" s="19">
        <f t="shared" ref="D9:I9" si="4">SUM(D10:D17)</f>
        <v>627555</v>
      </c>
      <c r="E9" s="28">
        <f t="shared" si="4"/>
        <v>931705</v>
      </c>
      <c r="F9" s="19">
        <f t="shared" si="4"/>
        <v>7887430</v>
      </c>
      <c r="G9" s="19">
        <f t="shared" si="4"/>
        <v>6881675.8099999996</v>
      </c>
      <c r="H9" s="19">
        <f t="shared" si="2"/>
        <v>87.248645122682547</v>
      </c>
      <c r="I9" s="19">
        <f t="shared" si="4"/>
        <v>1005754.1900000001</v>
      </c>
      <c r="J9" s="19">
        <f t="shared" si="3"/>
        <v>12.751354877317453</v>
      </c>
      <c r="L9" s="20"/>
      <c r="O9" s="11">
        <v>6881675.8099999996</v>
      </c>
    </row>
    <row r="10" spans="1:15" ht="18" customHeight="1" x14ac:dyDescent="0.2">
      <c r="A10" s="22"/>
      <c r="B10" s="22" t="s">
        <v>16</v>
      </c>
      <c r="C10" s="23">
        <v>1361520</v>
      </c>
      <c r="D10" s="24">
        <v>260000</v>
      </c>
      <c r="E10" s="25">
        <v>0</v>
      </c>
      <c r="F10" s="25">
        <f t="shared" si="1"/>
        <v>1621520</v>
      </c>
      <c r="G10" s="23">
        <v>1603259</v>
      </c>
      <c r="H10" s="19">
        <f t="shared" si="2"/>
        <v>98.873834426957416</v>
      </c>
      <c r="I10" s="23">
        <f t="shared" ref="I10:I69" si="5">SUM(F10)-G10</f>
        <v>18261</v>
      </c>
      <c r="J10" s="19">
        <f t="shared" si="3"/>
        <v>1.1261655730425773</v>
      </c>
      <c r="L10" s="20"/>
      <c r="O10" s="11">
        <v>936000</v>
      </c>
    </row>
    <row r="11" spans="1:15" ht="18" customHeight="1" x14ac:dyDescent="0.2">
      <c r="A11" s="22"/>
      <c r="B11" s="22" t="s">
        <v>17</v>
      </c>
      <c r="C11" s="23">
        <v>3688360</v>
      </c>
      <c r="D11" s="24">
        <v>55</v>
      </c>
      <c r="E11" s="25">
        <v>471705</v>
      </c>
      <c r="F11" s="25">
        <f t="shared" si="1"/>
        <v>3216710</v>
      </c>
      <c r="G11" s="23">
        <v>3011359</v>
      </c>
      <c r="H11" s="19">
        <f t="shared" si="2"/>
        <v>93.616117088578079</v>
      </c>
      <c r="I11" s="23">
        <f t="shared" si="5"/>
        <v>205351</v>
      </c>
      <c r="J11" s="19">
        <f t="shared" si="3"/>
        <v>6.3838829114219191</v>
      </c>
      <c r="L11" s="20"/>
      <c r="O11" s="11">
        <v>3011359</v>
      </c>
    </row>
    <row r="12" spans="1:15" ht="18" customHeight="1" x14ac:dyDescent="0.2">
      <c r="A12" s="22"/>
      <c r="B12" s="29" t="s">
        <v>18</v>
      </c>
      <c r="C12" s="23">
        <v>407000</v>
      </c>
      <c r="D12" s="24">
        <v>11000</v>
      </c>
      <c r="E12" s="25">
        <v>0</v>
      </c>
      <c r="F12" s="25">
        <f t="shared" si="1"/>
        <v>418000</v>
      </c>
      <c r="G12" s="23">
        <v>211930</v>
      </c>
      <c r="H12" s="19">
        <f t="shared" si="2"/>
        <v>50.700956937799042</v>
      </c>
      <c r="I12" s="23">
        <f t="shared" si="5"/>
        <v>206070</v>
      </c>
      <c r="J12" s="19">
        <f t="shared" si="3"/>
        <v>49.299043062200958</v>
      </c>
      <c r="L12" s="20"/>
      <c r="O12" s="11">
        <v>211930</v>
      </c>
    </row>
    <row r="13" spans="1:15" ht="18" customHeight="1" x14ac:dyDescent="0.2">
      <c r="A13" s="22"/>
      <c r="B13" s="29" t="s">
        <v>19</v>
      </c>
      <c r="C13" s="23">
        <v>1095000</v>
      </c>
      <c r="D13" s="24">
        <v>270000</v>
      </c>
      <c r="E13" s="25">
        <v>460000</v>
      </c>
      <c r="F13" s="25">
        <f t="shared" si="1"/>
        <v>905000</v>
      </c>
      <c r="G13" s="23">
        <v>521555.18</v>
      </c>
      <c r="H13" s="19">
        <f t="shared" si="2"/>
        <v>57.630406629834255</v>
      </c>
      <c r="I13" s="23">
        <f t="shared" si="5"/>
        <v>383444.82</v>
      </c>
      <c r="J13" s="19">
        <f t="shared" si="3"/>
        <v>42.369593370165745</v>
      </c>
      <c r="L13" s="20"/>
      <c r="O13" s="11">
        <v>521555.18</v>
      </c>
    </row>
    <row r="14" spans="1:15" ht="18" customHeight="1" x14ac:dyDescent="0.2">
      <c r="A14" s="22"/>
      <c r="B14" s="29" t="s">
        <v>20</v>
      </c>
      <c r="C14" s="23">
        <v>415000</v>
      </c>
      <c r="D14" s="24">
        <v>82000</v>
      </c>
      <c r="E14" s="25">
        <v>0</v>
      </c>
      <c r="F14" s="25">
        <f t="shared" si="1"/>
        <v>497000</v>
      </c>
      <c r="G14" s="23">
        <v>407922.1</v>
      </c>
      <c r="H14" s="19">
        <f t="shared" si="2"/>
        <v>82.076881287726351</v>
      </c>
      <c r="I14" s="23">
        <f t="shared" si="5"/>
        <v>89077.900000000023</v>
      </c>
      <c r="J14" s="19">
        <f t="shared" si="3"/>
        <v>17.923118712273645</v>
      </c>
      <c r="L14" s="20"/>
      <c r="O14" s="11">
        <v>407922.1</v>
      </c>
    </row>
    <row r="15" spans="1:15" ht="18" customHeight="1" x14ac:dyDescent="0.2">
      <c r="A15" s="22"/>
      <c r="B15" s="29" t="s">
        <v>21</v>
      </c>
      <c r="C15" s="23">
        <v>1155000</v>
      </c>
      <c r="D15" s="24">
        <v>4500</v>
      </c>
      <c r="E15" s="25">
        <v>0</v>
      </c>
      <c r="F15" s="25">
        <f t="shared" si="1"/>
        <v>1159500</v>
      </c>
      <c r="G15" s="23">
        <v>1083350.53</v>
      </c>
      <c r="H15" s="19">
        <f t="shared" si="2"/>
        <v>93.432559724018972</v>
      </c>
      <c r="I15" s="23">
        <f t="shared" si="5"/>
        <v>76149.469999999972</v>
      </c>
      <c r="J15" s="19">
        <f t="shared" si="3"/>
        <v>6.5674402759810242</v>
      </c>
      <c r="L15" s="20"/>
      <c r="O15" s="11">
        <v>1083350.53</v>
      </c>
    </row>
    <row r="16" spans="1:15" ht="18" customHeight="1" x14ac:dyDescent="0.2">
      <c r="A16" s="22"/>
      <c r="B16" s="29" t="s">
        <v>22</v>
      </c>
      <c r="C16" s="23">
        <v>49700</v>
      </c>
      <c r="D16" s="24">
        <v>0</v>
      </c>
      <c r="E16" s="25">
        <v>0</v>
      </c>
      <c r="F16" s="25">
        <f t="shared" si="1"/>
        <v>49700</v>
      </c>
      <c r="G16" s="23">
        <v>42300</v>
      </c>
      <c r="H16" s="19">
        <f t="shared" si="2"/>
        <v>85.110663983903422</v>
      </c>
      <c r="I16" s="23">
        <f t="shared" si="5"/>
        <v>7400</v>
      </c>
      <c r="J16" s="19">
        <f t="shared" si="3"/>
        <v>14.88933601609658</v>
      </c>
      <c r="L16" s="20"/>
      <c r="O16" s="11">
        <v>42300</v>
      </c>
    </row>
    <row r="17" spans="1:15" ht="18" customHeight="1" x14ac:dyDescent="0.2">
      <c r="A17" s="22"/>
      <c r="B17" s="29" t="s">
        <v>23</v>
      </c>
      <c r="C17" s="23">
        <v>20000</v>
      </c>
      <c r="D17" s="24">
        <v>0</v>
      </c>
      <c r="E17" s="25">
        <v>0</v>
      </c>
      <c r="F17" s="25">
        <f t="shared" si="1"/>
        <v>20000</v>
      </c>
      <c r="G17" s="23">
        <v>0</v>
      </c>
      <c r="H17" s="19">
        <f t="shared" si="2"/>
        <v>0</v>
      </c>
      <c r="I17" s="23">
        <f t="shared" si="5"/>
        <v>20000</v>
      </c>
      <c r="J17" s="19">
        <f t="shared" si="3"/>
        <v>100</v>
      </c>
      <c r="L17" s="20"/>
      <c r="O17" s="11">
        <v>0</v>
      </c>
    </row>
    <row r="18" spans="1:15" ht="18" customHeight="1" x14ac:dyDescent="0.2">
      <c r="A18" s="26" t="s">
        <v>24</v>
      </c>
      <c r="B18" s="27"/>
      <c r="C18" s="19">
        <f>SUM(C19:C24)</f>
        <v>2259340</v>
      </c>
      <c r="D18" s="19">
        <f t="shared" ref="D18:G18" si="6">SUM(D19:D24)</f>
        <v>24000</v>
      </c>
      <c r="E18" s="19">
        <f t="shared" si="6"/>
        <v>24000</v>
      </c>
      <c r="F18" s="19">
        <f t="shared" si="6"/>
        <v>2259340</v>
      </c>
      <c r="G18" s="19">
        <f t="shared" si="6"/>
        <v>2078629</v>
      </c>
      <c r="H18" s="19">
        <f t="shared" si="2"/>
        <v>92.001602237821672</v>
      </c>
      <c r="I18" s="19">
        <f t="shared" ref="I18" si="7">SUM(I19:I24)</f>
        <v>180711</v>
      </c>
      <c r="J18" s="19">
        <f t="shared" si="3"/>
        <v>7.9983977621783353</v>
      </c>
      <c r="L18" s="20"/>
      <c r="O18" s="11">
        <v>2078629</v>
      </c>
    </row>
    <row r="19" spans="1:15" ht="18" customHeight="1" x14ac:dyDescent="0.2">
      <c r="A19" s="22"/>
      <c r="B19" s="22" t="s">
        <v>17</v>
      </c>
      <c r="C19" s="23">
        <v>1678740</v>
      </c>
      <c r="D19" s="24">
        <v>14000</v>
      </c>
      <c r="E19" s="25">
        <v>0</v>
      </c>
      <c r="F19" s="25">
        <f t="shared" si="1"/>
        <v>1692740</v>
      </c>
      <c r="G19" s="23">
        <v>1689300</v>
      </c>
      <c r="H19" s="19">
        <f t="shared" si="2"/>
        <v>99.796779186407832</v>
      </c>
      <c r="I19" s="23">
        <f t="shared" si="5"/>
        <v>3440</v>
      </c>
      <c r="J19" s="19">
        <f t="shared" si="3"/>
        <v>0.20322081359216418</v>
      </c>
      <c r="L19" s="20"/>
      <c r="O19" s="11">
        <v>1689300</v>
      </c>
    </row>
    <row r="20" spans="1:15" ht="18" customHeight="1" x14ac:dyDescent="0.2">
      <c r="A20" s="29"/>
      <c r="B20" s="29" t="s">
        <v>18</v>
      </c>
      <c r="C20" s="23">
        <v>225000</v>
      </c>
      <c r="D20" s="24">
        <v>2000</v>
      </c>
      <c r="E20" s="25">
        <v>2000</v>
      </c>
      <c r="F20" s="25">
        <f t="shared" si="1"/>
        <v>225000</v>
      </c>
      <c r="G20" s="23">
        <v>150400</v>
      </c>
      <c r="H20" s="19">
        <f t="shared" si="2"/>
        <v>66.844444444444449</v>
      </c>
      <c r="I20" s="23">
        <f t="shared" si="5"/>
        <v>74600</v>
      </c>
      <c r="J20" s="19">
        <f t="shared" si="3"/>
        <v>33.155555555555559</v>
      </c>
      <c r="L20" s="20"/>
      <c r="O20" s="11">
        <v>150400</v>
      </c>
    </row>
    <row r="21" spans="1:15" ht="18" customHeight="1" x14ac:dyDescent="0.2">
      <c r="A21" s="29"/>
      <c r="B21" s="29" t="s">
        <v>19</v>
      </c>
      <c r="C21" s="23">
        <v>170000</v>
      </c>
      <c r="D21" s="24">
        <v>0</v>
      </c>
      <c r="E21" s="25">
        <v>22000</v>
      </c>
      <c r="F21" s="25">
        <f t="shared" si="1"/>
        <v>148000</v>
      </c>
      <c r="G21" s="23">
        <v>94253</v>
      </c>
      <c r="H21" s="19">
        <f t="shared" si="2"/>
        <v>63.684459459459461</v>
      </c>
      <c r="I21" s="23">
        <f t="shared" si="5"/>
        <v>53747</v>
      </c>
      <c r="J21" s="19">
        <f t="shared" si="3"/>
        <v>36.315540540540539</v>
      </c>
      <c r="L21" s="20"/>
      <c r="O21" s="11">
        <v>94253</v>
      </c>
    </row>
    <row r="22" spans="1:15" ht="18" customHeight="1" x14ac:dyDescent="0.2">
      <c r="A22" s="29"/>
      <c r="B22" s="29" t="s">
        <v>20</v>
      </c>
      <c r="C22" s="23">
        <v>140000</v>
      </c>
      <c r="D22" s="24">
        <v>0</v>
      </c>
      <c r="E22" s="25">
        <v>0</v>
      </c>
      <c r="F22" s="25">
        <f t="shared" si="1"/>
        <v>140000</v>
      </c>
      <c r="G22" s="23">
        <v>107595</v>
      </c>
      <c r="H22" s="19">
        <f t="shared" si="2"/>
        <v>76.853571428571428</v>
      </c>
      <c r="I22" s="23">
        <f t="shared" si="5"/>
        <v>32405</v>
      </c>
      <c r="J22" s="19">
        <f t="shared" si="3"/>
        <v>23.146428571428572</v>
      </c>
      <c r="L22" s="20"/>
      <c r="O22" s="11">
        <v>107595</v>
      </c>
    </row>
    <row r="23" spans="1:15" ht="18" customHeight="1" x14ac:dyDescent="0.2">
      <c r="A23" s="29"/>
      <c r="B23" s="29" t="s">
        <v>21</v>
      </c>
      <c r="C23" s="23">
        <v>15000</v>
      </c>
      <c r="D23" s="24">
        <v>0</v>
      </c>
      <c r="E23" s="25">
        <v>0</v>
      </c>
      <c r="F23" s="25">
        <f t="shared" si="1"/>
        <v>15000</v>
      </c>
      <c r="G23" s="23">
        <v>2681</v>
      </c>
      <c r="H23" s="19">
        <f t="shared" si="2"/>
        <v>17.873333333333335</v>
      </c>
      <c r="I23" s="23">
        <f t="shared" si="5"/>
        <v>12319</v>
      </c>
      <c r="J23" s="19">
        <f t="shared" si="3"/>
        <v>82.126666666666665</v>
      </c>
      <c r="L23" s="20"/>
      <c r="O23" s="11">
        <v>2681</v>
      </c>
    </row>
    <row r="24" spans="1:15" ht="18" customHeight="1" x14ac:dyDescent="0.2">
      <c r="A24" s="29"/>
      <c r="B24" s="29" t="s">
        <v>22</v>
      </c>
      <c r="C24" s="23">
        <v>30600</v>
      </c>
      <c r="D24" s="24">
        <v>8000</v>
      </c>
      <c r="E24" s="25">
        <v>0</v>
      </c>
      <c r="F24" s="25">
        <f t="shared" si="1"/>
        <v>38600</v>
      </c>
      <c r="G24" s="23">
        <v>34400</v>
      </c>
      <c r="H24" s="19">
        <f t="shared" si="2"/>
        <v>89.119170984455963</v>
      </c>
      <c r="I24" s="23">
        <f t="shared" si="5"/>
        <v>4200</v>
      </c>
      <c r="J24" s="19">
        <f t="shared" si="3"/>
        <v>10.880829015544041</v>
      </c>
      <c r="L24" s="20"/>
      <c r="O24" s="11">
        <v>34400</v>
      </c>
    </row>
    <row r="25" spans="1:15" ht="18" customHeight="1" x14ac:dyDescent="0.2">
      <c r="A25" s="30" t="s">
        <v>25</v>
      </c>
      <c r="B25" s="31"/>
      <c r="C25" s="19">
        <f>SUM(C26)</f>
        <v>100000</v>
      </c>
      <c r="D25" s="19">
        <f t="shared" ref="D25:G25" si="8">SUM(D26)</f>
        <v>0</v>
      </c>
      <c r="E25" s="19">
        <f t="shared" si="8"/>
        <v>0</v>
      </c>
      <c r="F25" s="19">
        <f t="shared" si="8"/>
        <v>100000</v>
      </c>
      <c r="G25" s="19">
        <f t="shared" si="8"/>
        <v>84706</v>
      </c>
      <c r="H25" s="19">
        <f t="shared" si="2"/>
        <v>84.706000000000003</v>
      </c>
      <c r="I25" s="19">
        <f t="shared" ref="I25" si="9">SUM(I26)</f>
        <v>15294</v>
      </c>
      <c r="J25" s="19">
        <f t="shared" si="3"/>
        <v>15.294</v>
      </c>
      <c r="L25" s="20"/>
      <c r="O25" s="11">
        <v>84706</v>
      </c>
    </row>
    <row r="26" spans="1:15" ht="18" customHeight="1" x14ac:dyDescent="0.2">
      <c r="A26" s="22"/>
      <c r="B26" s="29" t="s">
        <v>19</v>
      </c>
      <c r="C26" s="23">
        <v>100000</v>
      </c>
      <c r="D26" s="24">
        <v>0</v>
      </c>
      <c r="E26" s="25">
        <v>0</v>
      </c>
      <c r="F26" s="25">
        <f t="shared" si="1"/>
        <v>100000</v>
      </c>
      <c r="G26" s="23">
        <v>84706</v>
      </c>
      <c r="H26" s="19">
        <f t="shared" si="2"/>
        <v>84.706000000000003</v>
      </c>
      <c r="I26" s="23">
        <f t="shared" si="5"/>
        <v>15294</v>
      </c>
      <c r="J26" s="19">
        <f t="shared" si="3"/>
        <v>15.294</v>
      </c>
      <c r="L26" s="20"/>
      <c r="O26" s="11">
        <v>84706</v>
      </c>
    </row>
    <row r="27" spans="1:15" ht="18" customHeight="1" x14ac:dyDescent="0.2">
      <c r="A27" s="26" t="s">
        <v>26</v>
      </c>
      <c r="B27" s="32"/>
      <c r="C27" s="19">
        <f>SUM(C28:C30)</f>
        <v>65000</v>
      </c>
      <c r="D27" s="19">
        <f t="shared" ref="D27:I27" si="10">SUM(D28:D30)</f>
        <v>0</v>
      </c>
      <c r="E27" s="19">
        <f t="shared" si="10"/>
        <v>0</v>
      </c>
      <c r="F27" s="19">
        <f t="shared" si="10"/>
        <v>65000</v>
      </c>
      <c r="G27" s="19">
        <f t="shared" si="10"/>
        <v>30536</v>
      </c>
      <c r="H27" s="19">
        <f t="shared" si="2"/>
        <v>46.978461538461538</v>
      </c>
      <c r="I27" s="19">
        <f t="shared" si="10"/>
        <v>34464</v>
      </c>
      <c r="J27" s="19">
        <f t="shared" si="3"/>
        <v>53.021538461538462</v>
      </c>
      <c r="L27" s="20"/>
      <c r="O27" s="11">
        <v>30536</v>
      </c>
    </row>
    <row r="28" spans="1:15" ht="18" customHeight="1" x14ac:dyDescent="0.2">
      <c r="B28" s="29" t="s">
        <v>18</v>
      </c>
      <c r="C28" s="23">
        <v>15000</v>
      </c>
      <c r="D28" s="24">
        <v>0</v>
      </c>
      <c r="E28" s="25">
        <v>0</v>
      </c>
      <c r="F28" s="25">
        <f t="shared" si="1"/>
        <v>15000</v>
      </c>
      <c r="G28" s="23">
        <v>2800</v>
      </c>
      <c r="H28" s="19">
        <f t="shared" si="2"/>
        <v>18.666666666666668</v>
      </c>
      <c r="I28" s="23">
        <f t="shared" si="5"/>
        <v>12200</v>
      </c>
      <c r="J28" s="19">
        <f t="shared" si="3"/>
        <v>81.333333333333329</v>
      </c>
      <c r="L28" s="20"/>
      <c r="O28" s="11">
        <v>2800</v>
      </c>
    </row>
    <row r="29" spans="1:15" ht="18" customHeight="1" x14ac:dyDescent="0.2">
      <c r="A29" s="33"/>
      <c r="B29" s="29" t="s">
        <v>19</v>
      </c>
      <c r="C29" s="23">
        <v>25000</v>
      </c>
      <c r="D29" s="24">
        <v>0</v>
      </c>
      <c r="E29" s="25">
        <v>0</v>
      </c>
      <c r="F29" s="25">
        <f t="shared" si="1"/>
        <v>25000</v>
      </c>
      <c r="G29" s="23">
        <v>4986</v>
      </c>
      <c r="H29" s="19">
        <f t="shared" si="2"/>
        <v>19.943999999999999</v>
      </c>
      <c r="I29" s="23">
        <f t="shared" si="5"/>
        <v>20014</v>
      </c>
      <c r="J29" s="19">
        <f t="shared" si="3"/>
        <v>80.055999999999997</v>
      </c>
      <c r="L29" s="20"/>
      <c r="O29" s="11">
        <v>4986</v>
      </c>
    </row>
    <row r="30" spans="1:15" ht="18" customHeight="1" x14ac:dyDescent="0.2">
      <c r="A30" s="33"/>
      <c r="B30" s="29" t="s">
        <v>20</v>
      </c>
      <c r="C30" s="23">
        <v>25000</v>
      </c>
      <c r="D30" s="24">
        <v>0</v>
      </c>
      <c r="E30" s="25">
        <v>0</v>
      </c>
      <c r="F30" s="25">
        <f t="shared" si="1"/>
        <v>25000</v>
      </c>
      <c r="G30" s="23">
        <v>22750</v>
      </c>
      <c r="H30" s="19">
        <f t="shared" si="2"/>
        <v>91</v>
      </c>
      <c r="I30" s="23">
        <f t="shared" si="5"/>
        <v>2250</v>
      </c>
      <c r="J30" s="19">
        <f t="shared" si="3"/>
        <v>9</v>
      </c>
      <c r="L30" s="20"/>
      <c r="O30" s="11">
        <v>22750</v>
      </c>
    </row>
    <row r="31" spans="1:15" ht="18" customHeight="1" x14ac:dyDescent="0.2">
      <c r="A31" s="34" t="s">
        <v>27</v>
      </c>
      <c r="B31" s="35"/>
      <c r="C31" s="19">
        <f>SUM(C32:C38)</f>
        <v>5061605</v>
      </c>
      <c r="D31" s="19">
        <f t="shared" ref="D31:I31" si="11">SUM(D32:D38)</f>
        <v>50000</v>
      </c>
      <c r="E31" s="19">
        <f t="shared" si="11"/>
        <v>720000</v>
      </c>
      <c r="F31" s="19">
        <f t="shared" si="11"/>
        <v>4391605</v>
      </c>
      <c r="G31" s="19">
        <f t="shared" si="11"/>
        <v>4144782.43</v>
      </c>
      <c r="H31" s="19">
        <f t="shared" si="2"/>
        <v>94.379672807549866</v>
      </c>
      <c r="I31" s="19">
        <f t="shared" si="11"/>
        <v>246822.57</v>
      </c>
      <c r="J31" s="19">
        <f t="shared" si="3"/>
        <v>5.6203271924501408</v>
      </c>
      <c r="L31" s="20"/>
    </row>
    <row r="32" spans="1:15" ht="18" customHeight="1" x14ac:dyDescent="0.2">
      <c r="A32" s="22"/>
      <c r="B32" s="22" t="s">
        <v>17</v>
      </c>
      <c r="C32" s="23">
        <v>4581805</v>
      </c>
      <c r="D32" s="24">
        <v>0</v>
      </c>
      <c r="E32" s="25">
        <v>720000</v>
      </c>
      <c r="F32" s="25">
        <f t="shared" si="1"/>
        <v>3861805</v>
      </c>
      <c r="G32" s="23">
        <v>3858595</v>
      </c>
      <c r="H32" s="19">
        <f t="shared" si="2"/>
        <v>99.916878247348066</v>
      </c>
      <c r="I32" s="23">
        <f t="shared" si="5"/>
        <v>3210</v>
      </c>
      <c r="J32" s="19">
        <f t="shared" si="3"/>
        <v>8.3121752651933486E-2</v>
      </c>
      <c r="L32" s="20"/>
      <c r="O32" s="11">
        <v>3858595</v>
      </c>
    </row>
    <row r="33" spans="1:15" ht="18" customHeight="1" x14ac:dyDescent="0.2">
      <c r="A33" s="29"/>
      <c r="B33" s="29" t="s">
        <v>18</v>
      </c>
      <c r="C33" s="23">
        <v>122000</v>
      </c>
      <c r="D33" s="24">
        <v>0</v>
      </c>
      <c r="E33" s="25">
        <v>0</v>
      </c>
      <c r="F33" s="25">
        <f t="shared" si="1"/>
        <v>122000</v>
      </c>
      <c r="G33" s="23">
        <v>29850</v>
      </c>
      <c r="H33" s="19">
        <f t="shared" si="2"/>
        <v>24.467213114754099</v>
      </c>
      <c r="I33" s="23">
        <f t="shared" si="5"/>
        <v>92150</v>
      </c>
      <c r="J33" s="19">
        <f t="shared" si="3"/>
        <v>75.532786885245898</v>
      </c>
      <c r="L33" s="20"/>
      <c r="O33" s="11">
        <v>29850</v>
      </c>
    </row>
    <row r="34" spans="1:15" ht="18" customHeight="1" x14ac:dyDescent="0.2">
      <c r="A34" s="29"/>
      <c r="B34" s="29" t="s">
        <v>19</v>
      </c>
      <c r="C34" s="23">
        <v>110000</v>
      </c>
      <c r="D34" s="24">
        <v>50000</v>
      </c>
      <c r="E34" s="25">
        <v>0</v>
      </c>
      <c r="F34" s="25">
        <f t="shared" si="1"/>
        <v>160000</v>
      </c>
      <c r="G34" s="23">
        <v>36105</v>
      </c>
      <c r="H34" s="19">
        <f t="shared" si="2"/>
        <v>22.565625000000001</v>
      </c>
      <c r="I34" s="23">
        <f t="shared" si="5"/>
        <v>123895</v>
      </c>
      <c r="J34" s="19">
        <f t="shared" si="3"/>
        <v>77.434375000000003</v>
      </c>
      <c r="L34" s="20"/>
      <c r="O34" s="11">
        <v>36105</v>
      </c>
    </row>
    <row r="35" spans="1:15" ht="18" customHeight="1" x14ac:dyDescent="0.2">
      <c r="A35" s="29"/>
      <c r="B35" s="29" t="s">
        <v>20</v>
      </c>
      <c r="C35" s="23">
        <v>90000</v>
      </c>
      <c r="D35" s="24">
        <v>0</v>
      </c>
      <c r="E35" s="25">
        <v>0</v>
      </c>
      <c r="F35" s="25">
        <f t="shared" si="1"/>
        <v>90000</v>
      </c>
      <c r="G35" s="23">
        <v>90000</v>
      </c>
      <c r="H35" s="19">
        <f t="shared" si="2"/>
        <v>100</v>
      </c>
      <c r="I35" s="23">
        <f t="shared" si="5"/>
        <v>0</v>
      </c>
      <c r="J35" s="19">
        <f t="shared" si="3"/>
        <v>0</v>
      </c>
      <c r="L35" s="20"/>
      <c r="O35" s="11">
        <v>90000</v>
      </c>
    </row>
    <row r="36" spans="1:15" ht="18" customHeight="1" x14ac:dyDescent="0.2">
      <c r="A36" s="29"/>
      <c r="B36" s="29" t="s">
        <v>21</v>
      </c>
      <c r="C36" s="23">
        <v>35000</v>
      </c>
      <c r="D36" s="24">
        <v>0</v>
      </c>
      <c r="E36" s="25">
        <v>0</v>
      </c>
      <c r="F36" s="25">
        <f t="shared" si="1"/>
        <v>35000</v>
      </c>
      <c r="G36" s="23">
        <v>28382.43</v>
      </c>
      <c r="H36" s="19">
        <f t="shared" si="2"/>
        <v>81.092657142857149</v>
      </c>
      <c r="I36" s="23">
        <f t="shared" si="5"/>
        <v>6617.57</v>
      </c>
      <c r="J36" s="19">
        <f t="shared" si="3"/>
        <v>18.907342857142858</v>
      </c>
      <c r="L36" s="20"/>
      <c r="O36" s="11">
        <v>28382.43</v>
      </c>
    </row>
    <row r="37" spans="1:15" ht="18" customHeight="1" x14ac:dyDescent="0.2">
      <c r="A37" s="29"/>
      <c r="B37" s="29" t="s">
        <v>22</v>
      </c>
      <c r="C37" s="23">
        <v>22800</v>
      </c>
      <c r="D37" s="24">
        <v>0</v>
      </c>
      <c r="E37" s="25">
        <v>0</v>
      </c>
      <c r="F37" s="25">
        <f t="shared" si="1"/>
        <v>22800</v>
      </c>
      <c r="G37" s="23">
        <v>21850</v>
      </c>
      <c r="H37" s="19">
        <f t="shared" si="2"/>
        <v>95.833333333333329</v>
      </c>
      <c r="I37" s="23">
        <f t="shared" si="5"/>
        <v>950</v>
      </c>
      <c r="J37" s="19">
        <f t="shared" si="3"/>
        <v>4.166666666666667</v>
      </c>
      <c r="L37" s="20"/>
      <c r="O37" s="11">
        <v>80000</v>
      </c>
    </row>
    <row r="38" spans="1:15" ht="18" customHeight="1" x14ac:dyDescent="0.2">
      <c r="A38" s="36"/>
      <c r="B38" s="36" t="s">
        <v>28</v>
      </c>
      <c r="C38" s="23">
        <v>100000</v>
      </c>
      <c r="D38" s="24">
        <v>0</v>
      </c>
      <c r="E38" s="25">
        <v>0</v>
      </c>
      <c r="F38" s="25">
        <f t="shared" si="1"/>
        <v>100000</v>
      </c>
      <c r="G38" s="23">
        <v>80000</v>
      </c>
      <c r="H38" s="19">
        <f t="shared" si="2"/>
        <v>80</v>
      </c>
      <c r="I38" s="23">
        <f t="shared" si="5"/>
        <v>20000</v>
      </c>
      <c r="J38" s="19">
        <f t="shared" si="3"/>
        <v>20</v>
      </c>
      <c r="L38" s="20"/>
    </row>
    <row r="39" spans="1:15" ht="18" customHeight="1" x14ac:dyDescent="0.2">
      <c r="A39" s="26" t="s">
        <v>29</v>
      </c>
      <c r="B39" s="27"/>
      <c r="C39" s="19">
        <f>SUM(C40:C42)</f>
        <v>3828936</v>
      </c>
      <c r="D39" s="19">
        <f t="shared" ref="D39:I39" si="12">SUM(D40:D42)</f>
        <v>228500</v>
      </c>
      <c r="E39" s="19">
        <f t="shared" si="12"/>
        <v>287000</v>
      </c>
      <c r="F39" s="19">
        <f t="shared" si="12"/>
        <v>3770436</v>
      </c>
      <c r="G39" s="19">
        <f t="shared" si="12"/>
        <v>3590296.82</v>
      </c>
      <c r="H39" s="19">
        <f t="shared" si="2"/>
        <v>95.22232495127885</v>
      </c>
      <c r="I39" s="19">
        <f t="shared" si="12"/>
        <v>180139.18000000005</v>
      </c>
      <c r="J39" s="19">
        <f t="shared" si="3"/>
        <v>4.7776750487211572</v>
      </c>
      <c r="L39" s="20"/>
      <c r="O39" s="11">
        <v>3590296.82</v>
      </c>
    </row>
    <row r="40" spans="1:15" ht="18" customHeight="1" x14ac:dyDescent="0.2">
      <c r="A40" s="29"/>
      <c r="B40" s="29" t="s">
        <v>19</v>
      </c>
      <c r="C40" s="23">
        <v>1303700</v>
      </c>
      <c r="D40" s="24">
        <v>0</v>
      </c>
      <c r="E40" s="25">
        <v>208000</v>
      </c>
      <c r="F40" s="25">
        <f t="shared" si="1"/>
        <v>1095700</v>
      </c>
      <c r="G40" s="23">
        <v>994920</v>
      </c>
      <c r="H40" s="19">
        <f t="shared" si="2"/>
        <v>90.802226886921602</v>
      </c>
      <c r="I40" s="23">
        <f t="shared" si="5"/>
        <v>100780</v>
      </c>
      <c r="J40" s="19">
        <f t="shared" si="3"/>
        <v>9.197773113078398</v>
      </c>
      <c r="L40" s="20"/>
      <c r="O40" s="11">
        <v>994920</v>
      </c>
    </row>
    <row r="41" spans="1:15" ht="18" customHeight="1" x14ac:dyDescent="0.2">
      <c r="A41" s="29"/>
      <c r="B41" s="29" t="s">
        <v>20</v>
      </c>
      <c r="C41" s="23">
        <v>977236</v>
      </c>
      <c r="D41" s="24">
        <v>0</v>
      </c>
      <c r="E41" s="25">
        <v>79000</v>
      </c>
      <c r="F41" s="25">
        <f t="shared" si="1"/>
        <v>898236</v>
      </c>
      <c r="G41" s="23">
        <v>818916.82</v>
      </c>
      <c r="H41" s="19">
        <f t="shared" si="2"/>
        <v>91.169449899580954</v>
      </c>
      <c r="I41" s="23">
        <f t="shared" si="5"/>
        <v>79319.180000000051</v>
      </c>
      <c r="J41" s="19">
        <f t="shared" si="3"/>
        <v>8.8305501004190496</v>
      </c>
      <c r="L41" s="20"/>
      <c r="O41" s="11">
        <v>818916.82</v>
      </c>
    </row>
    <row r="42" spans="1:15" ht="18" customHeight="1" x14ac:dyDescent="0.2">
      <c r="A42" s="36"/>
      <c r="B42" s="36" t="s">
        <v>28</v>
      </c>
      <c r="C42" s="23">
        <v>1548000</v>
      </c>
      <c r="D42" s="24">
        <v>228500</v>
      </c>
      <c r="E42" s="25">
        <v>0</v>
      </c>
      <c r="F42" s="25">
        <f t="shared" si="1"/>
        <v>1776500</v>
      </c>
      <c r="G42" s="23">
        <v>1776460</v>
      </c>
      <c r="H42" s="19">
        <f t="shared" si="2"/>
        <v>99.997748381649316</v>
      </c>
      <c r="I42" s="23">
        <f t="shared" si="5"/>
        <v>40</v>
      </c>
      <c r="J42" s="19">
        <f t="shared" si="3"/>
        <v>2.2516183506895581E-3</v>
      </c>
      <c r="L42" s="20"/>
      <c r="O42" s="11">
        <v>1776460</v>
      </c>
    </row>
    <row r="43" spans="1:15" ht="18" customHeight="1" x14ac:dyDescent="0.2">
      <c r="A43" s="26" t="s">
        <v>30</v>
      </c>
      <c r="B43" s="27"/>
      <c r="C43" s="19">
        <f>SUM(C44:C45)</f>
        <v>70000</v>
      </c>
      <c r="D43" s="19">
        <f t="shared" ref="D43:I43" si="13">SUM(D44:D45)</f>
        <v>60000</v>
      </c>
      <c r="E43" s="19">
        <f t="shared" si="13"/>
        <v>0</v>
      </c>
      <c r="F43" s="19">
        <f t="shared" si="13"/>
        <v>130000</v>
      </c>
      <c r="G43" s="19">
        <f t="shared" si="13"/>
        <v>0</v>
      </c>
      <c r="H43" s="19">
        <f t="shared" si="2"/>
        <v>0</v>
      </c>
      <c r="I43" s="19">
        <f t="shared" si="13"/>
        <v>130000</v>
      </c>
      <c r="J43" s="19">
        <f t="shared" si="3"/>
        <v>100</v>
      </c>
      <c r="L43" s="20"/>
      <c r="O43" s="11">
        <v>0</v>
      </c>
    </row>
    <row r="44" spans="1:15" ht="18" customHeight="1" x14ac:dyDescent="0.2">
      <c r="A44" s="29"/>
      <c r="B44" s="29" t="s">
        <v>18</v>
      </c>
      <c r="C44" s="23">
        <v>50000</v>
      </c>
      <c r="D44" s="24">
        <v>60000</v>
      </c>
      <c r="E44" s="25">
        <v>0</v>
      </c>
      <c r="F44" s="25">
        <f t="shared" si="1"/>
        <v>110000</v>
      </c>
      <c r="G44" s="23">
        <v>0</v>
      </c>
      <c r="H44" s="19">
        <f t="shared" si="2"/>
        <v>0</v>
      </c>
      <c r="I44" s="23">
        <f t="shared" si="5"/>
        <v>110000</v>
      </c>
      <c r="J44" s="19">
        <f t="shared" si="3"/>
        <v>100</v>
      </c>
      <c r="L44" s="20"/>
      <c r="O44" s="11">
        <v>0</v>
      </c>
    </row>
    <row r="45" spans="1:15" ht="18" customHeight="1" x14ac:dyDescent="0.2">
      <c r="A45" s="29"/>
      <c r="B45" s="29" t="s">
        <v>19</v>
      </c>
      <c r="C45" s="23">
        <v>20000</v>
      </c>
      <c r="D45" s="24">
        <v>0</v>
      </c>
      <c r="E45" s="25">
        <v>0</v>
      </c>
      <c r="F45" s="25">
        <f t="shared" si="1"/>
        <v>20000</v>
      </c>
      <c r="G45" s="23">
        <v>0</v>
      </c>
      <c r="H45" s="19">
        <f t="shared" si="2"/>
        <v>0</v>
      </c>
      <c r="I45" s="23">
        <f t="shared" si="5"/>
        <v>20000</v>
      </c>
      <c r="J45" s="19">
        <f t="shared" si="3"/>
        <v>100</v>
      </c>
      <c r="L45" s="20"/>
      <c r="O45" s="11">
        <v>0</v>
      </c>
    </row>
    <row r="46" spans="1:15" ht="18" customHeight="1" x14ac:dyDescent="0.2">
      <c r="A46" s="26" t="s">
        <v>31</v>
      </c>
      <c r="B46" s="27"/>
      <c r="C46" s="19">
        <f>SUM(C47:C49)</f>
        <v>527000</v>
      </c>
      <c r="D46" s="19">
        <f t="shared" ref="D46:I46" si="14">SUM(D47:D49)</f>
        <v>20000</v>
      </c>
      <c r="E46" s="19">
        <f t="shared" si="14"/>
        <v>22000</v>
      </c>
      <c r="F46" s="19">
        <f t="shared" si="14"/>
        <v>525000</v>
      </c>
      <c r="G46" s="19">
        <f t="shared" si="14"/>
        <v>472665.3</v>
      </c>
      <c r="H46" s="19">
        <f t="shared" si="2"/>
        <v>90.031485714285708</v>
      </c>
      <c r="I46" s="19">
        <f t="shared" si="14"/>
        <v>52334.700000000012</v>
      </c>
      <c r="J46" s="19">
        <f t="shared" si="3"/>
        <v>9.9685142857142868</v>
      </c>
      <c r="L46" s="20"/>
      <c r="O46" s="11">
        <v>472665.3</v>
      </c>
    </row>
    <row r="47" spans="1:15" ht="18" customHeight="1" x14ac:dyDescent="0.2">
      <c r="A47" s="29"/>
      <c r="B47" s="29" t="s">
        <v>19</v>
      </c>
      <c r="C47" s="23">
        <v>355000</v>
      </c>
      <c r="D47" s="24">
        <v>0</v>
      </c>
      <c r="E47" s="25">
        <v>0</v>
      </c>
      <c r="F47" s="25">
        <f t="shared" si="1"/>
        <v>355000</v>
      </c>
      <c r="G47" s="23">
        <v>338353.55</v>
      </c>
      <c r="H47" s="19">
        <f t="shared" si="2"/>
        <v>95.310859154929574</v>
      </c>
      <c r="I47" s="23">
        <f t="shared" si="5"/>
        <v>16646.450000000012</v>
      </c>
      <c r="J47" s="19">
        <f t="shared" si="3"/>
        <v>4.6891408450704262</v>
      </c>
      <c r="L47" s="20"/>
      <c r="O47" s="11">
        <v>338353.55</v>
      </c>
    </row>
    <row r="48" spans="1:15" ht="18" customHeight="1" x14ac:dyDescent="0.2">
      <c r="A48" s="36"/>
      <c r="B48" s="36" t="s">
        <v>20</v>
      </c>
      <c r="C48" s="23">
        <v>52000</v>
      </c>
      <c r="D48" s="24">
        <v>20000</v>
      </c>
      <c r="E48" s="25">
        <v>22000</v>
      </c>
      <c r="F48" s="25">
        <f t="shared" si="1"/>
        <v>50000</v>
      </c>
      <c r="G48" s="23">
        <v>14311.75</v>
      </c>
      <c r="H48" s="19">
        <f t="shared" si="2"/>
        <v>28.6235</v>
      </c>
      <c r="I48" s="23">
        <f t="shared" si="5"/>
        <v>35688.25</v>
      </c>
      <c r="J48" s="19">
        <f t="shared" si="3"/>
        <v>71.376499999999993</v>
      </c>
      <c r="L48" s="20"/>
      <c r="O48" s="11">
        <v>120000</v>
      </c>
    </row>
    <row r="49" spans="1:15" ht="18" customHeight="1" x14ac:dyDescent="0.2">
      <c r="A49" s="36"/>
      <c r="B49" s="36" t="s">
        <v>28</v>
      </c>
      <c r="C49" s="23">
        <v>120000</v>
      </c>
      <c r="D49" s="24">
        <v>0</v>
      </c>
      <c r="E49" s="25">
        <v>0</v>
      </c>
      <c r="F49" s="25">
        <f t="shared" si="1"/>
        <v>120000</v>
      </c>
      <c r="G49" s="23">
        <v>120000</v>
      </c>
      <c r="H49" s="19">
        <f t="shared" si="2"/>
        <v>100</v>
      </c>
      <c r="I49" s="23">
        <f t="shared" si="5"/>
        <v>0</v>
      </c>
      <c r="J49" s="19">
        <f t="shared" si="3"/>
        <v>0</v>
      </c>
      <c r="L49" s="20"/>
      <c r="O49" s="11">
        <v>120000</v>
      </c>
    </row>
    <row r="50" spans="1:15" ht="18" customHeight="1" x14ac:dyDescent="0.2">
      <c r="A50" s="26" t="s">
        <v>32</v>
      </c>
      <c r="B50" s="27"/>
      <c r="C50" s="19">
        <f>SUM(C51:C55)</f>
        <v>2599854</v>
      </c>
      <c r="D50" s="19">
        <f t="shared" ref="D50:I50" si="15">SUM(D51:D55)</f>
        <v>466320</v>
      </c>
      <c r="E50" s="19">
        <f t="shared" si="15"/>
        <v>336320</v>
      </c>
      <c r="F50" s="19">
        <f t="shared" si="15"/>
        <v>2729854</v>
      </c>
      <c r="G50" s="19">
        <f t="shared" si="15"/>
        <v>2295071.5299999998</v>
      </c>
      <c r="H50" s="19">
        <f t="shared" si="2"/>
        <v>84.073050426872641</v>
      </c>
      <c r="I50" s="19">
        <f t="shared" si="15"/>
        <v>434782.47000000009</v>
      </c>
      <c r="J50" s="19">
        <f t="shared" si="3"/>
        <v>15.926949573127358</v>
      </c>
      <c r="L50" s="20"/>
      <c r="O50" s="11">
        <v>2007071.53</v>
      </c>
    </row>
    <row r="51" spans="1:15" ht="18" customHeight="1" x14ac:dyDescent="0.2">
      <c r="A51" s="22"/>
      <c r="B51" s="22" t="s">
        <v>17</v>
      </c>
      <c r="C51" s="23">
        <v>1550854</v>
      </c>
      <c r="D51" s="24">
        <v>6320</v>
      </c>
      <c r="E51" s="25">
        <v>336320</v>
      </c>
      <c r="F51" s="25">
        <f t="shared" si="1"/>
        <v>1220854</v>
      </c>
      <c r="G51" s="23">
        <v>1170660</v>
      </c>
      <c r="H51" s="19">
        <f t="shared" si="2"/>
        <v>95.888615673946276</v>
      </c>
      <c r="I51" s="23">
        <f t="shared" si="5"/>
        <v>50194</v>
      </c>
      <c r="J51" s="19">
        <f t="shared" si="3"/>
        <v>4.1113843260537299</v>
      </c>
      <c r="L51" s="20"/>
      <c r="O51" s="11">
        <v>1689300</v>
      </c>
    </row>
    <row r="52" spans="1:15" ht="18" customHeight="1" x14ac:dyDescent="0.2">
      <c r="A52" s="29"/>
      <c r="B52" s="29" t="s">
        <v>18</v>
      </c>
      <c r="C52" s="23">
        <v>61000</v>
      </c>
      <c r="D52" s="24">
        <v>0</v>
      </c>
      <c r="E52" s="25">
        <v>0</v>
      </c>
      <c r="F52" s="25">
        <f t="shared" si="1"/>
        <v>61000</v>
      </c>
      <c r="G52" s="23">
        <v>4500</v>
      </c>
      <c r="H52" s="19">
        <f t="shared" si="2"/>
        <v>7.3770491803278686</v>
      </c>
      <c r="I52" s="23">
        <f t="shared" si="5"/>
        <v>56500</v>
      </c>
      <c r="J52" s="19">
        <f t="shared" si="3"/>
        <v>92.622950819672127</v>
      </c>
      <c r="L52" s="20"/>
      <c r="O52" s="11">
        <v>4500</v>
      </c>
    </row>
    <row r="53" spans="1:15" ht="18" customHeight="1" x14ac:dyDescent="0.2">
      <c r="A53" s="29"/>
      <c r="B53" s="29" t="s">
        <v>19</v>
      </c>
      <c r="C53" s="23">
        <v>440000</v>
      </c>
      <c r="D53" s="24">
        <v>200000</v>
      </c>
      <c r="E53" s="25">
        <v>0</v>
      </c>
      <c r="F53" s="25">
        <f t="shared" si="1"/>
        <v>640000</v>
      </c>
      <c r="G53" s="37">
        <f>181803.34+288000</f>
        <v>469803.33999999997</v>
      </c>
      <c r="H53" s="19">
        <f t="shared" si="2"/>
        <v>73.406771875000004</v>
      </c>
      <c r="I53" s="23">
        <f t="shared" si="5"/>
        <v>170196.66000000003</v>
      </c>
      <c r="J53" s="19">
        <f t="shared" si="3"/>
        <v>26.593228125000007</v>
      </c>
      <c r="L53" s="20"/>
      <c r="O53" s="11">
        <v>181803.34</v>
      </c>
    </row>
    <row r="54" spans="1:15" ht="18" customHeight="1" x14ac:dyDescent="0.2">
      <c r="A54" s="29"/>
      <c r="B54" s="29" t="s">
        <v>20</v>
      </c>
      <c r="C54" s="23">
        <v>350000</v>
      </c>
      <c r="D54" s="24">
        <v>260000</v>
      </c>
      <c r="E54" s="25">
        <v>0</v>
      </c>
      <c r="F54" s="25">
        <f t="shared" si="1"/>
        <v>610000</v>
      </c>
      <c r="G54" s="23">
        <v>552653.18999999994</v>
      </c>
      <c r="H54" s="19">
        <f t="shared" si="2"/>
        <v>90.598883606557365</v>
      </c>
      <c r="I54" s="23">
        <f t="shared" si="5"/>
        <v>57346.810000000056</v>
      </c>
      <c r="J54" s="19">
        <f t="shared" si="3"/>
        <v>9.4011163934426314</v>
      </c>
      <c r="L54" s="20"/>
      <c r="O54" s="11">
        <v>552653.18999999994</v>
      </c>
    </row>
    <row r="55" spans="1:15" ht="18" customHeight="1" x14ac:dyDescent="0.2">
      <c r="A55" s="29"/>
      <c r="B55" s="29" t="s">
        <v>22</v>
      </c>
      <c r="C55" s="23">
        <v>198000</v>
      </c>
      <c r="D55" s="24">
        <v>0</v>
      </c>
      <c r="E55" s="25">
        <v>0</v>
      </c>
      <c r="F55" s="25">
        <f t="shared" si="1"/>
        <v>198000</v>
      </c>
      <c r="G55" s="23">
        <v>97455</v>
      </c>
      <c r="H55" s="19">
        <f t="shared" si="2"/>
        <v>49.219696969696969</v>
      </c>
      <c r="I55" s="23">
        <f t="shared" si="5"/>
        <v>100545</v>
      </c>
      <c r="J55" s="19">
        <f t="shared" si="3"/>
        <v>50.780303030303031</v>
      </c>
      <c r="L55" s="20"/>
      <c r="O55" s="11">
        <v>97455</v>
      </c>
    </row>
    <row r="56" spans="1:15" ht="18" customHeight="1" x14ac:dyDescent="0.2">
      <c r="A56" s="38" t="s">
        <v>33</v>
      </c>
      <c r="B56" s="39"/>
      <c r="C56" s="19">
        <f>SUM(C57)</f>
        <v>3770400</v>
      </c>
      <c r="D56" s="19">
        <f t="shared" ref="D56:I56" si="16">SUM(D57)</f>
        <v>1281500</v>
      </c>
      <c r="E56" s="19">
        <f t="shared" si="16"/>
        <v>698500</v>
      </c>
      <c r="F56" s="19">
        <f t="shared" si="16"/>
        <v>4353400</v>
      </c>
      <c r="G56" s="19">
        <f t="shared" si="16"/>
        <v>4292838.49</v>
      </c>
      <c r="H56" s="19">
        <f t="shared" si="2"/>
        <v>98.608868700326184</v>
      </c>
      <c r="I56" s="19">
        <f t="shared" si="16"/>
        <v>60561.509999999776</v>
      </c>
      <c r="J56" s="19">
        <f t="shared" si="3"/>
        <v>1.391131299673813</v>
      </c>
      <c r="L56" s="20"/>
      <c r="O56" s="11">
        <v>2810838.49</v>
      </c>
    </row>
    <row r="57" spans="1:15" ht="18" customHeight="1" x14ac:dyDescent="0.2">
      <c r="A57" s="29"/>
      <c r="B57" s="29" t="s">
        <v>34</v>
      </c>
      <c r="C57" s="23">
        <v>3770400</v>
      </c>
      <c r="D57" s="24">
        <v>1281500</v>
      </c>
      <c r="E57" s="25">
        <v>698500</v>
      </c>
      <c r="F57" s="25">
        <f t="shared" si="1"/>
        <v>4353400</v>
      </c>
      <c r="G57" s="37">
        <f>2810838.49+1482000</f>
        <v>4292838.49</v>
      </c>
      <c r="H57" s="19">
        <f t="shared" si="2"/>
        <v>98.608868700326184</v>
      </c>
      <c r="I57" s="23">
        <f t="shared" si="5"/>
        <v>60561.509999999776</v>
      </c>
      <c r="J57" s="19">
        <f t="shared" si="3"/>
        <v>1.391131299673813</v>
      </c>
      <c r="L57" s="20"/>
      <c r="O57" s="11">
        <v>2810838.49</v>
      </c>
    </row>
    <row r="58" spans="1:15" ht="18" customHeight="1" x14ac:dyDescent="0.2">
      <c r="A58" s="26" t="s">
        <v>35</v>
      </c>
      <c r="B58" s="27"/>
      <c r="C58" s="19">
        <v>280000</v>
      </c>
      <c r="D58" s="18">
        <v>498500</v>
      </c>
      <c r="E58" s="28">
        <v>0</v>
      </c>
      <c r="F58" s="28">
        <f t="shared" si="1"/>
        <v>778500</v>
      </c>
      <c r="G58" s="19">
        <v>771882.5</v>
      </c>
      <c r="H58" s="19">
        <f t="shared" si="2"/>
        <v>99.149967886962102</v>
      </c>
      <c r="I58" s="19">
        <f t="shared" si="5"/>
        <v>6617.5</v>
      </c>
      <c r="J58" s="19">
        <f t="shared" si="3"/>
        <v>0.85003211303789339</v>
      </c>
      <c r="L58" s="20"/>
      <c r="O58" s="11">
        <v>771882.5</v>
      </c>
    </row>
    <row r="59" spans="1:15" ht="18" customHeight="1" x14ac:dyDescent="0.2">
      <c r="A59" s="29"/>
      <c r="B59" s="29" t="s">
        <v>19</v>
      </c>
      <c r="C59" s="23">
        <v>280000</v>
      </c>
      <c r="D59" s="24">
        <v>0</v>
      </c>
      <c r="E59" s="25">
        <v>0</v>
      </c>
      <c r="F59" s="25">
        <f t="shared" si="1"/>
        <v>280000</v>
      </c>
      <c r="G59" s="23">
        <v>273382.5</v>
      </c>
      <c r="H59" s="19">
        <f t="shared" si="2"/>
        <v>97.636607142857144</v>
      </c>
      <c r="I59" s="23">
        <f t="shared" si="5"/>
        <v>6617.5</v>
      </c>
      <c r="J59" s="19">
        <f t="shared" si="3"/>
        <v>2.3633928571428573</v>
      </c>
      <c r="L59" s="20"/>
      <c r="O59" s="11">
        <v>273382.5</v>
      </c>
    </row>
    <row r="60" spans="1:15" ht="18" customHeight="1" x14ac:dyDescent="0.2">
      <c r="A60" s="29"/>
      <c r="B60" s="29" t="s">
        <v>22</v>
      </c>
      <c r="C60" s="23">
        <v>0</v>
      </c>
      <c r="D60" s="24">
        <v>498500</v>
      </c>
      <c r="E60" s="25">
        <v>0</v>
      </c>
      <c r="F60" s="25">
        <f t="shared" si="1"/>
        <v>498500</v>
      </c>
      <c r="G60" s="23">
        <v>498500</v>
      </c>
      <c r="H60" s="19">
        <f t="shared" si="2"/>
        <v>100</v>
      </c>
      <c r="I60" s="23">
        <f t="shared" si="5"/>
        <v>0</v>
      </c>
      <c r="J60" s="19">
        <f t="shared" si="3"/>
        <v>0</v>
      </c>
      <c r="L60" s="20"/>
      <c r="O60" s="11">
        <v>498500</v>
      </c>
    </row>
    <row r="61" spans="1:15" ht="18" customHeight="1" x14ac:dyDescent="0.2">
      <c r="A61" s="30" t="s">
        <v>36</v>
      </c>
      <c r="B61" s="31"/>
      <c r="C61" s="19">
        <f>SUM(C62:C64)</f>
        <v>335000</v>
      </c>
      <c r="D61" s="19">
        <f t="shared" ref="D61:I61" si="17">SUM(D62:D64)</f>
        <v>0</v>
      </c>
      <c r="E61" s="19">
        <f t="shared" si="17"/>
        <v>210000</v>
      </c>
      <c r="F61" s="19">
        <f t="shared" si="17"/>
        <v>125000</v>
      </c>
      <c r="G61" s="19">
        <f t="shared" si="17"/>
        <v>33833</v>
      </c>
      <c r="H61" s="19">
        <f t="shared" si="2"/>
        <v>27.066400000000002</v>
      </c>
      <c r="I61" s="19">
        <f t="shared" si="17"/>
        <v>91167</v>
      </c>
      <c r="J61" s="19">
        <f t="shared" si="3"/>
        <v>72.933599999999998</v>
      </c>
      <c r="L61" s="20"/>
      <c r="O61" s="11">
        <v>33833</v>
      </c>
    </row>
    <row r="62" spans="1:15" ht="18" customHeight="1" x14ac:dyDescent="0.2">
      <c r="A62" s="29"/>
      <c r="B62" s="29" t="s">
        <v>19</v>
      </c>
      <c r="C62" s="23">
        <v>255000</v>
      </c>
      <c r="D62" s="24">
        <v>0</v>
      </c>
      <c r="E62" s="25">
        <v>150000</v>
      </c>
      <c r="F62" s="25">
        <f t="shared" si="1"/>
        <v>105000</v>
      </c>
      <c r="G62" s="23">
        <v>13833</v>
      </c>
      <c r="H62" s="19">
        <f t="shared" si="2"/>
        <v>13.174285714285714</v>
      </c>
      <c r="I62" s="23">
        <f t="shared" si="5"/>
        <v>91167</v>
      </c>
      <c r="J62" s="19">
        <f t="shared" si="3"/>
        <v>86.825714285714284</v>
      </c>
      <c r="L62" s="20"/>
      <c r="O62" s="11">
        <v>13833</v>
      </c>
    </row>
    <row r="63" spans="1:15" ht="18" customHeight="1" x14ac:dyDescent="0.2">
      <c r="A63" s="29"/>
      <c r="B63" s="29" t="s">
        <v>20</v>
      </c>
      <c r="C63" s="23">
        <v>60000</v>
      </c>
      <c r="D63" s="24">
        <v>0</v>
      </c>
      <c r="E63" s="25">
        <v>60000</v>
      </c>
      <c r="F63" s="25">
        <f t="shared" si="1"/>
        <v>0</v>
      </c>
      <c r="G63" s="23">
        <v>0</v>
      </c>
      <c r="H63" s="19" t="s">
        <v>37</v>
      </c>
      <c r="I63" s="23">
        <f t="shared" si="5"/>
        <v>0</v>
      </c>
      <c r="J63" s="19" t="s">
        <v>37</v>
      </c>
      <c r="L63" s="20"/>
      <c r="O63" s="11">
        <v>0</v>
      </c>
    </row>
    <row r="64" spans="1:15" ht="18" customHeight="1" x14ac:dyDescent="0.2">
      <c r="A64" s="36"/>
      <c r="B64" s="36" t="s">
        <v>28</v>
      </c>
      <c r="C64" s="23">
        <v>20000</v>
      </c>
      <c r="D64" s="24">
        <v>0</v>
      </c>
      <c r="E64" s="25">
        <v>0</v>
      </c>
      <c r="F64" s="25">
        <f t="shared" si="1"/>
        <v>20000</v>
      </c>
      <c r="G64" s="23">
        <v>20000</v>
      </c>
      <c r="H64" s="19">
        <f t="shared" si="2"/>
        <v>100</v>
      </c>
      <c r="I64" s="23">
        <f t="shared" si="5"/>
        <v>0</v>
      </c>
      <c r="J64" s="19">
        <f t="shared" si="3"/>
        <v>0</v>
      </c>
      <c r="L64" s="20"/>
      <c r="O64" s="11">
        <v>20000</v>
      </c>
    </row>
    <row r="65" spans="1:15" ht="18" customHeight="1" x14ac:dyDescent="0.2">
      <c r="A65" s="30" t="s">
        <v>38</v>
      </c>
      <c r="B65" s="31"/>
      <c r="C65" s="19">
        <f>SUM(C66:C67)</f>
        <v>340000</v>
      </c>
      <c r="D65" s="19">
        <f t="shared" ref="D65:I65" si="18">SUM(D66:D67)</f>
        <v>0</v>
      </c>
      <c r="E65" s="19">
        <f t="shared" si="18"/>
        <v>170000</v>
      </c>
      <c r="F65" s="19">
        <f t="shared" si="18"/>
        <v>170000</v>
      </c>
      <c r="G65" s="19">
        <f t="shared" si="18"/>
        <v>0</v>
      </c>
      <c r="H65" s="19">
        <f t="shared" si="2"/>
        <v>0</v>
      </c>
      <c r="I65" s="19">
        <f t="shared" si="18"/>
        <v>170000</v>
      </c>
      <c r="J65" s="19">
        <f t="shared" si="3"/>
        <v>100</v>
      </c>
      <c r="L65" s="20"/>
      <c r="O65" s="11">
        <v>0</v>
      </c>
    </row>
    <row r="66" spans="1:15" ht="18" customHeight="1" x14ac:dyDescent="0.2">
      <c r="A66" s="29"/>
      <c r="B66" s="29" t="s">
        <v>19</v>
      </c>
      <c r="C66" s="23">
        <v>220000</v>
      </c>
      <c r="D66" s="24">
        <v>0</v>
      </c>
      <c r="E66" s="25">
        <v>170000</v>
      </c>
      <c r="F66" s="25">
        <f t="shared" si="1"/>
        <v>50000</v>
      </c>
      <c r="G66" s="23">
        <v>0</v>
      </c>
      <c r="H66" s="19">
        <f t="shared" si="2"/>
        <v>0</v>
      </c>
      <c r="I66" s="23">
        <f t="shared" si="5"/>
        <v>50000</v>
      </c>
      <c r="J66" s="19">
        <f t="shared" si="3"/>
        <v>100</v>
      </c>
      <c r="L66" s="20"/>
      <c r="O66" s="11">
        <v>0</v>
      </c>
    </row>
    <row r="67" spans="1:15" ht="18" customHeight="1" x14ac:dyDescent="0.2">
      <c r="A67" s="29"/>
      <c r="B67" s="29" t="s">
        <v>39</v>
      </c>
      <c r="C67" s="23">
        <v>120000</v>
      </c>
      <c r="D67" s="24">
        <v>0</v>
      </c>
      <c r="E67" s="25">
        <v>0</v>
      </c>
      <c r="F67" s="25">
        <f t="shared" si="1"/>
        <v>120000</v>
      </c>
      <c r="G67" s="23">
        <v>0</v>
      </c>
      <c r="H67" s="19">
        <f t="shared" si="2"/>
        <v>0</v>
      </c>
      <c r="I67" s="23">
        <f t="shared" si="5"/>
        <v>120000</v>
      </c>
      <c r="J67" s="19">
        <f t="shared" si="3"/>
        <v>100</v>
      </c>
      <c r="L67" s="20"/>
      <c r="O67" s="11">
        <v>0</v>
      </c>
    </row>
    <row r="68" spans="1:15" ht="18" customHeight="1" x14ac:dyDescent="0.2">
      <c r="A68" s="26" t="s">
        <v>40</v>
      </c>
      <c r="B68" s="27"/>
      <c r="C68" s="19">
        <f>SUM(C69)</f>
        <v>10000</v>
      </c>
      <c r="D68" s="19">
        <f t="shared" ref="D68:I68" si="19">SUM(D69)</f>
        <v>0</v>
      </c>
      <c r="E68" s="19">
        <f t="shared" si="19"/>
        <v>0</v>
      </c>
      <c r="F68" s="19">
        <f t="shared" si="19"/>
        <v>10000</v>
      </c>
      <c r="G68" s="19">
        <f t="shared" si="19"/>
        <v>6891</v>
      </c>
      <c r="H68" s="19">
        <f t="shared" si="2"/>
        <v>68.91</v>
      </c>
      <c r="I68" s="19">
        <f t="shared" si="19"/>
        <v>3109</v>
      </c>
      <c r="J68" s="19">
        <f t="shared" si="3"/>
        <v>31.09</v>
      </c>
      <c r="L68" s="20"/>
      <c r="O68" s="11">
        <v>6891</v>
      </c>
    </row>
    <row r="69" spans="1:15" ht="18" customHeight="1" x14ac:dyDescent="0.2">
      <c r="A69" s="29"/>
      <c r="B69" s="29" t="s">
        <v>20</v>
      </c>
      <c r="C69" s="23">
        <v>10000</v>
      </c>
      <c r="D69" s="24">
        <v>0</v>
      </c>
      <c r="E69" s="25">
        <v>0</v>
      </c>
      <c r="F69" s="25">
        <f t="shared" si="1"/>
        <v>10000</v>
      </c>
      <c r="G69" s="23">
        <v>6891</v>
      </c>
      <c r="H69" s="19">
        <f t="shared" si="2"/>
        <v>68.91</v>
      </c>
      <c r="I69" s="23">
        <f t="shared" si="5"/>
        <v>3109</v>
      </c>
      <c r="J69" s="19">
        <f t="shared" si="3"/>
        <v>31.09</v>
      </c>
      <c r="L69" s="20"/>
      <c r="O69" s="11">
        <v>6891</v>
      </c>
    </row>
    <row r="70" spans="1:15" ht="18" customHeight="1" x14ac:dyDescent="0.2">
      <c r="A70" s="40" t="s">
        <v>41</v>
      </c>
      <c r="B70" s="41"/>
      <c r="C70" s="19">
        <f>SUM(C7,C9,C18,C25,C27,C31,C39,C43,C46,C50,C56,C58,C61,C65,C68)</f>
        <v>35300000</v>
      </c>
      <c r="D70" s="19">
        <f t="shared" ref="D70:J70" si="20">SUM(D7,D9,D18,D25,D27,D31,D39,D43,D46,D50,D56,D58,D61,D65,D68)</f>
        <v>3599525</v>
      </c>
      <c r="E70" s="19">
        <f t="shared" si="20"/>
        <v>3599525</v>
      </c>
      <c r="F70" s="19">
        <f t="shared" si="20"/>
        <v>35300000</v>
      </c>
      <c r="G70" s="19">
        <f t="shared" si="20"/>
        <v>31944475.230000004</v>
      </c>
      <c r="H70" s="19">
        <f t="shared" si="2"/>
        <v>90.494264107648732</v>
      </c>
      <c r="I70" s="19">
        <f t="shared" si="20"/>
        <v>3355524.7700000005</v>
      </c>
      <c r="J70" s="19">
        <f t="shared" si="3"/>
        <v>9.5057358923512769</v>
      </c>
      <c r="L70" s="20"/>
      <c r="O70" s="11">
        <v>30174475.23</v>
      </c>
    </row>
    <row r="71" spans="1:15" ht="18" customHeight="1" x14ac:dyDescent="0.2">
      <c r="C71" s="42"/>
      <c r="D71" s="42"/>
      <c r="E71" s="42"/>
      <c r="F71" s="42"/>
      <c r="G71" s="42"/>
      <c r="H71" s="42"/>
      <c r="I71" s="42"/>
      <c r="J71" s="42"/>
    </row>
    <row r="73" spans="1:15" ht="18" customHeight="1" x14ac:dyDescent="0.2">
      <c r="I73" s="20"/>
    </row>
  </sheetData>
  <mergeCells count="24">
    <mergeCell ref="A68:B68"/>
    <mergeCell ref="A70:B70"/>
    <mergeCell ref="A43:B43"/>
    <mergeCell ref="A46:B46"/>
    <mergeCell ref="A50:B50"/>
    <mergeCell ref="A58:B58"/>
    <mergeCell ref="A61:B61"/>
    <mergeCell ref="A65:B65"/>
    <mergeCell ref="A7:B7"/>
    <mergeCell ref="A9:B9"/>
    <mergeCell ref="A18:B18"/>
    <mergeCell ref="A25:B25"/>
    <mergeCell ref="A27:B27"/>
    <mergeCell ref="A39:B39"/>
    <mergeCell ref="A1:J1"/>
    <mergeCell ref="A2:J2"/>
    <mergeCell ref="A3:J3"/>
    <mergeCell ref="A5:B6"/>
    <mergeCell ref="C5:C6"/>
    <mergeCell ref="D5:D6"/>
    <mergeCell ref="E5:E6"/>
    <mergeCell ref="F5:F6"/>
    <mergeCell ref="G5:H5"/>
    <mergeCell ref="I5:J5"/>
  </mergeCells>
  <printOptions horizontalCentered="1"/>
  <pageMargins left="0.43307086614173229" right="0.39370078740157483" top="0.6692913385826772" bottom="0.47244094488188981" header="0.47244094488188981" footer="0.47244094488188981"/>
  <pageSetup paperSize="9" orientation="landscape" horizontalDpi="0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ผลการใช้จ่าย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bangduan</dc:creator>
  <cp:lastModifiedBy>bangduan</cp:lastModifiedBy>
  <dcterms:created xsi:type="dcterms:W3CDTF">2022-03-14T05:17:01Z</dcterms:created>
  <dcterms:modified xsi:type="dcterms:W3CDTF">2022-03-14T05:25:07Z</dcterms:modified>
</cp:coreProperties>
</file>